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Data\Dotace\Dokumentace_Akce_PLa\Josefuv Dul, obnova provoznich casti VD\C_Podklady TDS\admin REAL\soupis praci\"/>
    </mc:Choice>
  </mc:AlternateContent>
  <bookViews>
    <workbookView xWindow="32760" yWindow="32760" windowWidth="28800" windowHeight="12225"/>
  </bookViews>
  <sheets>
    <sheet name="VD J_Důl - PS03_Položky" sheetId="129" r:id="rId1"/>
  </sheets>
  <definedNames>
    <definedName name="_xlnm.Print_Titles" localSheetId="0">'VD J_Důl - PS03_Položky'!$4:$5</definedName>
    <definedName name="_xlnm.Print_Area" localSheetId="0">'VD J_Důl - PS03_Položky'!$A$4:$I$236</definedName>
  </definedNames>
  <calcPr calcId="162913"/>
</workbook>
</file>

<file path=xl/calcChain.xml><?xml version="1.0" encoding="utf-8"?>
<calcChain xmlns="http://schemas.openxmlformats.org/spreadsheetml/2006/main">
  <c r="H135" i="129" l="1"/>
  <c r="H180" i="129"/>
  <c r="H179" i="129"/>
  <c r="H178" i="129"/>
  <c r="H177" i="129"/>
  <c r="H176" i="129"/>
  <c r="A100" i="129"/>
  <c r="A101" i="129" s="1"/>
  <c r="A102" i="129" s="1"/>
  <c r="A103" i="129" s="1"/>
  <c r="A105" i="129" s="1"/>
  <c r="A106" i="129" s="1"/>
  <c r="A107" i="129" s="1"/>
  <c r="A108" i="129" s="1"/>
  <c r="A109" i="129" s="1"/>
  <c r="A110" i="129" s="1"/>
  <c r="A111" i="129" s="1"/>
  <c r="A112" i="129" s="1"/>
  <c r="A113" i="129" s="1"/>
  <c r="A114" i="129" s="1"/>
  <c r="A115" i="129" s="1"/>
  <c r="A116" i="129" s="1"/>
  <c r="A117" i="129" s="1"/>
  <c r="A118" i="129" s="1"/>
  <c r="A119" i="129" s="1"/>
  <c r="A120" i="129" s="1"/>
  <c r="A122" i="129" s="1"/>
  <c r="A123" i="129" s="1"/>
  <c r="A124" i="129" s="1"/>
  <c r="A125" i="129" s="1"/>
  <c r="A126" i="129" s="1"/>
  <c r="A127" i="129" s="1"/>
  <c r="A128" i="129" s="1"/>
  <c r="A129" i="129" s="1"/>
  <c r="A130" i="129" s="1"/>
  <c r="A131" i="129" s="1"/>
  <c r="A132" i="129" s="1"/>
  <c r="A133" i="129" s="1"/>
  <c r="A134" i="129" s="1"/>
  <c r="A135" i="129" s="1"/>
  <c r="A137" i="129" s="1"/>
  <c r="A138" i="129" s="1"/>
  <c r="A139" i="129" s="1"/>
  <c r="A140" i="129" s="1"/>
  <c r="A141" i="129" s="1"/>
  <c r="A143" i="129" s="1"/>
  <c r="A144" i="129" s="1"/>
  <c r="A145" i="129" s="1"/>
  <c r="A147" i="129" s="1"/>
  <c r="H99" i="129"/>
  <c r="A225" i="129"/>
  <c r="A193" i="129"/>
  <c r="A194" i="129" s="1"/>
  <c r="A195" i="129" s="1"/>
  <c r="A197" i="129" s="1"/>
  <c r="A198" i="129" s="1"/>
  <c r="A199" i="129" s="1"/>
  <c r="A200" i="129" s="1"/>
  <c r="A201" i="129" s="1"/>
  <c r="A202" i="129" s="1"/>
  <c r="A203" i="129" s="1"/>
  <c r="A204" i="129" s="1"/>
  <c r="A205" i="129" s="1"/>
  <c r="A207" i="129" s="1"/>
  <c r="A208" i="129" s="1"/>
  <c r="A209" i="129" s="1"/>
  <c r="A210" i="129" s="1"/>
  <c r="A211" i="129" s="1"/>
  <c r="A212" i="129" s="1"/>
  <c r="A213" i="129" s="1"/>
  <c r="A215" i="129" s="1"/>
  <c r="A216" i="129" s="1"/>
  <c r="A218" i="129" s="1"/>
  <c r="A219" i="129" s="1"/>
  <c r="A220" i="129" s="1"/>
  <c r="A185" i="129"/>
  <c r="A186" i="129" s="1"/>
  <c r="A187" i="129" s="1"/>
  <c r="A165" i="129"/>
  <c r="A166" i="129" s="1"/>
  <c r="A167" i="129" s="1"/>
  <c r="A168" i="129" s="1"/>
  <c r="A169" i="129" s="1"/>
  <c r="A170" i="129" s="1"/>
  <c r="A171" i="129" s="1"/>
  <c r="A172" i="129" s="1"/>
  <c r="A156" i="129"/>
  <c r="A85" i="129"/>
  <c r="A86" i="129" s="1"/>
  <c r="A87" i="129" s="1"/>
  <c r="A88" i="129" s="1"/>
  <c r="A89" i="129" s="1"/>
  <c r="A90" i="129" s="1"/>
  <c r="A91" i="129" s="1"/>
  <c r="A92" i="129" s="1"/>
  <c r="A93" i="129" s="1"/>
  <c r="A94" i="129" s="1"/>
  <c r="A73" i="129"/>
  <c r="A74" i="129" s="1"/>
  <c r="A75" i="129" s="1"/>
  <c r="A76" i="129" s="1"/>
  <c r="A77" i="129" s="1"/>
  <c r="A78" i="129" s="1"/>
  <c r="A79" i="129" s="1"/>
  <c r="A80" i="129" s="1"/>
  <c r="A65" i="129"/>
  <c r="A66" i="129" s="1"/>
  <c r="A67" i="129" s="1"/>
  <c r="A68" i="129" s="1"/>
  <c r="A233" i="129"/>
  <c r="H233" i="129"/>
  <c r="H232" i="129"/>
  <c r="H76" i="129"/>
  <c r="H171" i="129"/>
  <c r="A41" i="129"/>
  <c r="A42" i="129" s="1"/>
  <c r="A43" i="129" s="1"/>
  <c r="A44" i="129" s="1"/>
  <c r="A45" i="129" s="1"/>
  <c r="A46" i="129" s="1"/>
  <c r="A47" i="129" s="1"/>
  <c r="A48" i="129" s="1"/>
  <c r="A49" i="129" s="1"/>
  <c r="A50" i="129" s="1"/>
  <c r="A51" i="129" s="1"/>
  <c r="A52" i="129" s="1"/>
  <c r="A53" i="129" s="1"/>
  <c r="A54" i="129" s="1"/>
  <c r="A55" i="129" s="1"/>
  <c r="A56" i="129" s="1"/>
  <c r="H216" i="129"/>
  <c r="H215" i="129"/>
  <c r="A10" i="129"/>
  <c r="A11" i="129" s="1"/>
  <c r="A12" i="129" s="1"/>
  <c r="A13" i="129" s="1"/>
  <c r="A14" i="129" s="1"/>
  <c r="A15" i="129" s="1"/>
  <c r="A16" i="129" s="1"/>
  <c r="A17" i="129" s="1"/>
  <c r="A18" i="129" s="1"/>
  <c r="A19" i="129" s="1"/>
  <c r="A20" i="129" s="1"/>
  <c r="A21" i="129" s="1"/>
  <c r="A22" i="129" s="1"/>
  <c r="A23" i="129" s="1"/>
  <c r="A24" i="129" s="1"/>
  <c r="A25" i="129" s="1"/>
  <c r="A26" i="129" s="1"/>
  <c r="A27" i="129" s="1"/>
  <c r="A28" i="129" s="1"/>
  <c r="A29" i="129" s="1"/>
  <c r="A30" i="129" s="1"/>
  <c r="A31" i="129" s="1"/>
  <c r="A32" i="129" s="1"/>
  <c r="A33" i="129" s="1"/>
  <c r="A34" i="129" s="1"/>
  <c r="A35" i="129" s="1"/>
  <c r="A36" i="129" s="1"/>
  <c r="H24" i="129"/>
  <c r="H42" i="129"/>
  <c r="H43" i="129"/>
  <c r="H44" i="129"/>
  <c r="H46" i="129"/>
  <c r="H47" i="129"/>
  <c r="H51" i="129"/>
  <c r="H56" i="129"/>
  <c r="H72" i="129"/>
  <c r="H73" i="129"/>
  <c r="H77" i="129"/>
  <c r="H84" i="129"/>
  <c r="H85" i="129"/>
  <c r="H88" i="129"/>
  <c r="H91" i="129"/>
  <c r="H92" i="129"/>
  <c r="H93" i="129"/>
  <c r="H94" i="129"/>
  <c r="H101" i="129"/>
  <c r="H108" i="129"/>
  <c r="H109" i="129"/>
  <c r="H114" i="129"/>
  <c r="H115" i="129"/>
  <c r="H117" i="129"/>
  <c r="H118" i="129"/>
  <c r="H122" i="129"/>
  <c r="H126" i="129"/>
  <c r="H139" i="129"/>
  <c r="H140" i="129"/>
  <c r="H144" i="129"/>
  <c r="H156" i="129"/>
  <c r="H164" i="129"/>
  <c r="H168" i="129"/>
  <c r="H169" i="129"/>
  <c r="H170" i="129"/>
  <c r="H173" i="129"/>
  <c r="H184" i="129"/>
  <c r="H185" i="129"/>
  <c r="H197" i="129"/>
  <c r="H201" i="129"/>
  <c r="H203" i="129"/>
  <c r="H205" i="129"/>
  <c r="H219" i="129"/>
  <c r="H224" i="129"/>
  <c r="H225" i="129"/>
  <c r="H134" i="129"/>
  <c r="H80" i="129"/>
  <c r="H113" i="129"/>
  <c r="H211" i="129"/>
  <c r="H145" i="129"/>
  <c r="H50" i="129"/>
  <c r="H138" i="129"/>
  <c r="H21" i="129"/>
  <c r="H192" i="129"/>
  <c r="H22" i="129"/>
  <c r="H67" i="129"/>
  <c r="H54" i="129"/>
  <c r="H74" i="129"/>
  <c r="H49" i="129"/>
  <c r="H53" i="129"/>
  <c r="H66" i="129"/>
  <c r="H14" i="129"/>
  <c r="H141" i="129"/>
  <c r="H110" i="129"/>
  <c r="H208" i="129"/>
  <c r="H123" i="129"/>
  <c r="H106" i="129"/>
  <c r="H220" i="129"/>
  <c r="H209" i="129"/>
  <c r="H119" i="129"/>
  <c r="H213" i="129"/>
  <c r="H52" i="129"/>
  <c r="H160" i="129"/>
  <c r="H161" i="129" s="1"/>
  <c r="H195" i="129"/>
  <c r="H207" i="129"/>
  <c r="H100" i="129"/>
  <c r="H30" i="129"/>
  <c r="H12" i="129"/>
  <c r="H16" i="129"/>
  <c r="H65" i="129"/>
  <c r="H202" i="129"/>
  <c r="H78" i="129"/>
  <c r="H68" i="129"/>
  <c r="H125" i="129"/>
  <c r="H133" i="129"/>
  <c r="H102" i="129"/>
  <c r="H103" i="129"/>
  <c r="H29" i="129"/>
  <c r="H143" i="129"/>
  <c r="H32" i="129"/>
  <c r="H167" i="129"/>
  <c r="H129" i="129"/>
  <c r="H155" i="129"/>
  <c r="H112" i="129"/>
  <c r="H218" i="129"/>
  <c r="H64" i="129"/>
  <c r="H107" i="129"/>
  <c r="H89" i="129"/>
  <c r="H210" i="129"/>
  <c r="H172" i="129"/>
  <c r="H193" i="129"/>
  <c r="H128" i="129"/>
  <c r="H175" i="129"/>
  <c r="H166" i="129"/>
  <c r="H131" i="129"/>
  <c r="H137" i="129"/>
  <c r="H25" i="129"/>
  <c r="H40" i="129"/>
  <c r="H187" i="129"/>
  <c r="H130" i="129"/>
  <c r="H41" i="129"/>
  <c r="H186" i="129"/>
  <c r="H48" i="129"/>
  <c r="H204" i="129"/>
  <c r="H116" i="129"/>
  <c r="H86" i="129"/>
  <c r="H33" i="129"/>
  <c r="H17" i="129"/>
  <c r="H199" i="129"/>
  <c r="H18" i="129"/>
  <c r="H55" i="129"/>
  <c r="H45" i="129"/>
  <c r="H132" i="129"/>
  <c r="H90" i="129"/>
  <c r="H120" i="129"/>
  <c r="H105" i="129"/>
  <c r="H165" i="129"/>
  <c r="H124" i="129"/>
  <c r="H127" i="129"/>
  <c r="H194" i="129"/>
  <c r="H198" i="129"/>
  <c r="H79" i="129"/>
  <c r="H174" i="129"/>
  <c r="H111" i="129"/>
  <c r="H212" i="129"/>
  <c r="H200" i="129"/>
  <c r="H75" i="129"/>
  <c r="H87" i="129"/>
  <c r="H147" i="129"/>
  <c r="H28" i="129"/>
  <c r="H26" i="129"/>
  <c r="H13" i="129"/>
  <c r="H11" i="129"/>
  <c r="H20" i="129"/>
  <c r="H19" i="129"/>
  <c r="H27" i="129"/>
  <c r="H10" i="129"/>
  <c r="H34" i="129"/>
  <c r="H31" i="129"/>
  <c r="H36" i="129"/>
  <c r="H9" i="129"/>
  <c r="H15" i="129"/>
  <c r="H23" i="129"/>
  <c r="H35" i="129"/>
  <c r="H234" i="129" l="1"/>
  <c r="H157" i="129"/>
  <c r="H37" i="129"/>
  <c r="H81" i="129"/>
  <c r="H69" i="129"/>
  <c r="H181" i="129"/>
  <c r="H57" i="129"/>
  <c r="H148" i="129"/>
  <c r="H226" i="129"/>
  <c r="H95" i="129"/>
  <c r="H188" i="129"/>
  <c r="H221" i="129"/>
  <c r="A173" i="129"/>
  <c r="A176" i="129"/>
  <c r="H228" i="129" l="1"/>
  <c r="H150" i="129"/>
  <c r="H59" i="129"/>
  <c r="FM59" i="129" s="1"/>
  <c r="A177" i="129"/>
  <c r="A174" i="129"/>
  <c r="H235" i="129" l="1"/>
  <c r="A175" i="129"/>
  <c r="A178" i="129"/>
  <c r="A179" i="129" s="1"/>
  <c r="A180" i="129" s="1"/>
</calcChain>
</file>

<file path=xl/sharedStrings.xml><?xml version="1.0" encoding="utf-8"?>
<sst xmlns="http://schemas.openxmlformats.org/spreadsheetml/2006/main" count="546" uniqueCount="240">
  <si>
    <t>Název</t>
  </si>
  <si>
    <t>Typ</t>
  </si>
  <si>
    <t>Počet</t>
  </si>
  <si>
    <t>Jedn.</t>
  </si>
  <si>
    <t>Poznámka</t>
  </si>
  <si>
    <t>ks</t>
  </si>
  <si>
    <t>%</t>
  </si>
  <si>
    <t>m</t>
  </si>
  <si>
    <t>hod</t>
  </si>
  <si>
    <t>Jednotková cena</t>
  </si>
  <si>
    <t>Celková cena</t>
  </si>
  <si>
    <t>sada</t>
  </si>
  <si>
    <t>PL7-B10/1</t>
  </si>
  <si>
    <t>Kabel</t>
  </si>
  <si>
    <t>Drobný materiál</t>
  </si>
  <si>
    <t>CYKY-J 3x2,5</t>
  </si>
  <si>
    <t>CYKY-J 3x1,5</t>
  </si>
  <si>
    <t>CYKY-O 3x1,5</t>
  </si>
  <si>
    <t>CELKEM</t>
  </si>
  <si>
    <t>CYKY-J 5x6</t>
  </si>
  <si>
    <t>5x6</t>
  </si>
  <si>
    <t>Vypínač</t>
  </si>
  <si>
    <t>PL7-B16/1</t>
  </si>
  <si>
    <t>G-3L-1000/10 C</t>
  </si>
  <si>
    <t>Lišta propojovací 3P 1m</t>
  </si>
  <si>
    <t>Krytka koncová 3P</t>
  </si>
  <si>
    <t>EKC-3</t>
  </si>
  <si>
    <t>Vodič</t>
  </si>
  <si>
    <t>IS-63/3</t>
  </si>
  <si>
    <t>Proudový chránič s nadproudovou ochranou</t>
  </si>
  <si>
    <t>OLI-16B-1N-030AC</t>
  </si>
  <si>
    <t>WDU 2.5</t>
  </si>
  <si>
    <t>WPE 2.5</t>
  </si>
  <si>
    <t>WDU 2.5 BL</t>
  </si>
  <si>
    <t>WAP 2.5-10</t>
  </si>
  <si>
    <t>ZDU 2.5</t>
  </si>
  <si>
    <t>ZPE 2.5</t>
  </si>
  <si>
    <t>PRIMA LED 1.4ft PC 6400/840</t>
  </si>
  <si>
    <t xml:space="preserve">Svítidlo průmyslové s modulem LED 43W,1x6400 lm, IP66 </t>
  </si>
  <si>
    <t>Svítidla</t>
  </si>
  <si>
    <t>Kabeláž</t>
  </si>
  <si>
    <t>Celkem</t>
  </si>
  <si>
    <t>demontáž stávajícího zařízení</t>
  </si>
  <si>
    <t>včetně zapojení</t>
  </si>
  <si>
    <t>montáž kabelu - natažení pevně</t>
  </si>
  <si>
    <t>montáž vodiče - natažení pevně</t>
  </si>
  <si>
    <t>Projekt skutečného provedení</t>
  </si>
  <si>
    <t>ZAP/TW 1</t>
  </si>
  <si>
    <t>Bočnice</t>
  </si>
  <si>
    <t>Svorka koncová</t>
  </si>
  <si>
    <t>WDU 6</t>
  </si>
  <si>
    <t>WDU 6 BL</t>
  </si>
  <si>
    <t>WPE 6</t>
  </si>
  <si>
    <t>Montáž rozvaděče</t>
  </si>
  <si>
    <t>Kabelové trasy</t>
  </si>
  <si>
    <t>Svorka řadová průchozí</t>
  </si>
  <si>
    <t>Svorka řadová modulární zemnící</t>
  </si>
  <si>
    <t>WDU 10</t>
  </si>
  <si>
    <t>WPE 10</t>
  </si>
  <si>
    <t>EW 35 GR 7032</t>
  </si>
  <si>
    <t>Vývodka Pg13,5 bez matice IP68 BIMED</t>
  </si>
  <si>
    <t>BS-14</t>
  </si>
  <si>
    <t>BL-14</t>
  </si>
  <si>
    <t>DK 0202 GZ</t>
  </si>
  <si>
    <t>Krabice 93x 93x 62 IP66</t>
  </si>
  <si>
    <t>PL7-B16/3</t>
  </si>
  <si>
    <t>Vývodka M20 bez matice IP68 BIMED</t>
  </si>
  <si>
    <t>Žlab drátěný MERKUR M2 50/ 50 2m A2+pasivace nerez</t>
  </si>
  <si>
    <t xml:space="preserve">Svítidlo průmyslové s modulem LED 15W,1x8000 lm, IP66 </t>
  </si>
  <si>
    <t>PRIMA LED 1.2ft PC 2200/840</t>
  </si>
  <si>
    <t>CYA 10 H07V-K zeleno-žlutá</t>
  </si>
  <si>
    <t>Žlab drátěný MERKUR M2 100/ 50 2m A2+pasivace nerez</t>
  </si>
  <si>
    <t>Spojka žlabu MERKUR M2 SZM 1 nerez</t>
  </si>
  <si>
    <t>ARK-231124</t>
  </si>
  <si>
    <t>ARK-231114</t>
  </si>
  <si>
    <t>Nosník žlabu MERKUR M1+M2 NZM 50 nerez</t>
  </si>
  <si>
    <t>NZM 50 "A2"</t>
  </si>
  <si>
    <t>SZM 1 "A2"</t>
  </si>
  <si>
    <t>Podpěra žlabu MERKUR M1+M2 PZM 100 nerez</t>
  </si>
  <si>
    <t>PZM 100 "A2"</t>
  </si>
  <si>
    <t>DZM 7 "A2"</t>
  </si>
  <si>
    <t>Držák MERKUR M1+M2 DZM 7 nerez</t>
  </si>
  <si>
    <t>19175</t>
  </si>
  <si>
    <t>Přepínač střídavý č.6 ATLAS IP65  s vývodkou M20, na povrch, šedý</t>
  </si>
  <si>
    <t>BM-12</t>
  </si>
  <si>
    <t>Matice M20 světle šedá BIMED</t>
  </si>
  <si>
    <t>BML-12</t>
  </si>
  <si>
    <t>EPS 2 s krytem</t>
  </si>
  <si>
    <t>Svorkovnice ekvipotenciální</t>
  </si>
  <si>
    <t>Rozvaděč RM1 - sestava</t>
  </si>
  <si>
    <t>Mi 1220</t>
  </si>
  <si>
    <t>Jističová skříň 24 modul. jednotek: 2-řadový (2 x 12M x 18 mm),  rozměr š=300, v=300, h=182 mm,                 s otvíracími dvířky, technologie zásuvných svorek FIXCONNECT® pro PE a N, každá PE/N 3 x 25 mm², 12 x 4 mm², Cu N oddělitelný pro různé potenciály, k zabudování modulových přístrojů dle DIN 43880, s krycím páskem pro uzavření nevyužitých výřezů v krycí desce pro modulové přístroje, uzávěry víka pro ruční ovládání
materiál: PC (polykarbonát)
třída ochrany: II
barevný odstín: šedá, RAL 7035</t>
  </si>
  <si>
    <t>Mi 0201</t>
  </si>
  <si>
    <t>Prázdná skříň                            rozměr š=300, v=300, h=170 mm,                 s neprůhledným víkem,
rychlouzávěry vík jsou uzpůsobeny pro ovládání nástrojem,
materiál: PC (polykarbonát)
třída ochrany: II
barevný odstín: šedá, RAL 7035</t>
  </si>
  <si>
    <t>Nosná lišta dle normy DIN 60715
délka 284 mm, s upevňovacími šrouby</t>
  </si>
  <si>
    <t>Mi TS 30</t>
  </si>
  <si>
    <t>Těsnění stěny 150 nebo 300 mm
pro sestavení Mi skříní, obsahuje      1 těsnění, 4 klínky, 1 sponu</t>
  </si>
  <si>
    <t>Mi WD 2</t>
  </si>
  <si>
    <t>Montážní příruba pro stěnu skříně 300 mm, bez předlisů, kompletní      s upevňovacími díly</t>
  </si>
  <si>
    <t>Mi FP 20</t>
  </si>
  <si>
    <t>Vývodka M25 bez matice IP68 BIMED</t>
  </si>
  <si>
    <t>Matice M25 světle šedá BIMED</t>
  </si>
  <si>
    <t>BM-15</t>
  </si>
  <si>
    <t>BML-13</t>
  </si>
  <si>
    <t>FLP-B+C MAXI V/3</t>
  </si>
  <si>
    <t>Svodič přepětí SPD T1+T2</t>
  </si>
  <si>
    <t>Jistič 3p B 40A 10kA</t>
  </si>
  <si>
    <t>PL7-B40/3</t>
  </si>
  <si>
    <t>Jistič 1p B 10A 10kA</t>
  </si>
  <si>
    <t>Zásuvková skříň ZS1 - sestava</t>
  </si>
  <si>
    <t>Stěnové úchytky z nerezové oceli pro vnější upevnění skříně (4 ks)</t>
  </si>
  <si>
    <t>Mi AL 40</t>
  </si>
  <si>
    <t>PL7-B32/3</t>
  </si>
  <si>
    <t>Jistič 3p B 32A 10kA</t>
  </si>
  <si>
    <t>Jistič 3p B 16A 10kA</t>
  </si>
  <si>
    <t>Jistič 1p B 16A 10kA</t>
  </si>
  <si>
    <t>Zásuvka vestavná Quick-Connect 32A 5p 400V IP67 6h</t>
  </si>
  <si>
    <t>13762</t>
  </si>
  <si>
    <t>Zásuvka vestavná Quick-Connect 16A 3p 230V IP67 6h</t>
  </si>
  <si>
    <t>13734</t>
  </si>
  <si>
    <t>Zásuvka vestavná Quick-Connect 16A 5p 400V IP67 6h</t>
  </si>
  <si>
    <t>13745</t>
  </si>
  <si>
    <t>Matice Pg13,5 světle šedá BIMED</t>
  </si>
  <si>
    <t>ZSA 16</t>
  </si>
  <si>
    <t>Páska uzemňovací nerez ZSA 16, 15x0,3 (délka 0,5m)</t>
  </si>
  <si>
    <t>I131360</t>
  </si>
  <si>
    <t>Svorka zemnící ZSA 16 NEREZ</t>
  </si>
  <si>
    <t>CYA 6 H07V-K zeleno-žlutá</t>
  </si>
  <si>
    <t>ELEKTROMONTÁŽE - MATERIÁL</t>
  </si>
  <si>
    <t>OSTATNÍ ČINNOSTI</t>
  </si>
  <si>
    <t>Výchozí revize</t>
  </si>
  <si>
    <t>do průřezu 10</t>
  </si>
  <si>
    <t>17040_BB</t>
  </si>
  <si>
    <t>Zátka uzavírací pro korugované chráničky Ø 40 mm</t>
  </si>
  <si>
    <t>Příchytka trubky Ø 20 mm tmavě šedá</t>
  </si>
  <si>
    <t>Trubka pevná 750N Ø 20 mm / délka 3 m tmavě šedá</t>
  </si>
  <si>
    <t>KF 09040_UVFA</t>
  </si>
  <si>
    <t>Chránička ohebná dvouplášťová korugovaná UV stabilní Ø 40 mm</t>
  </si>
  <si>
    <t>TCEPKPFLE 3x4x0,6</t>
  </si>
  <si>
    <t>68110</t>
  </si>
  <si>
    <t>Krabice SolidBOX 170x135x85mm, IP65, plné víko, hladké boky</t>
  </si>
  <si>
    <t>BM-13</t>
  </si>
  <si>
    <t>Vývodka M20 bez matice IP68 BIMED (rozsah upnutí 10-13 mm)</t>
  </si>
  <si>
    <t>Vývodka M20 bez matice IP68 BIMED (rozsah upnutí 6-12 mm)</t>
  </si>
  <si>
    <t xml:space="preserve">Tmel silikonový univerzální transparentní SL - 280ml </t>
  </si>
  <si>
    <t>301211SL</t>
  </si>
  <si>
    <t>5320_LB</t>
  </si>
  <si>
    <t>4020_LA</t>
  </si>
  <si>
    <t>TCEPKPFLE 5x4x0,6</t>
  </si>
  <si>
    <t>Mi MP 2</t>
  </si>
  <si>
    <t>Montážní deska š=265, v=265 mm, tloušťka materiálu 4 mm (plast)</t>
  </si>
  <si>
    <t>Vývodka M12 bez matice IP68 BIMED (rozsah upnutí 3-6,5 mm)</t>
  </si>
  <si>
    <t>BM-1S</t>
  </si>
  <si>
    <t>Matice M12 světle šedá BIMED</t>
  </si>
  <si>
    <t>BML-1S</t>
  </si>
  <si>
    <t>BPT-24/BPM-22</t>
  </si>
  <si>
    <t>Zátka vývodky Ø 12 mm</t>
  </si>
  <si>
    <t>BPT-21/BPM-2S</t>
  </si>
  <si>
    <t>Zátka vývodky Ø 6,5 mm</t>
  </si>
  <si>
    <t>montáž rozvaděče RM1</t>
  </si>
  <si>
    <t>montáž zásuvkové skříně ZS1</t>
  </si>
  <si>
    <t>CYA do průřezu 35</t>
  </si>
  <si>
    <t>CYKY do průřezu 3x2,5</t>
  </si>
  <si>
    <t>CYKY do průřezu 5x6</t>
  </si>
  <si>
    <t>TCEPKPFLE do 1až15x4x0,6</t>
  </si>
  <si>
    <t>montáž vodiče - ukončení</t>
  </si>
  <si>
    <t>do průřezu 6</t>
  </si>
  <si>
    <t>montáž kabelu - ukončení</t>
  </si>
  <si>
    <t>do 3x4</t>
  </si>
  <si>
    <t>do 12x4</t>
  </si>
  <si>
    <t>do 16x4</t>
  </si>
  <si>
    <t>příplatek za ukončení stínění v plášti kabelu</t>
  </si>
  <si>
    <t>4x10</t>
  </si>
  <si>
    <t>Svorkové krabice, svorky a přístroje</t>
  </si>
  <si>
    <t>montáž žlabu kovového šířky</t>
  </si>
  <si>
    <t>do 50 mm</t>
  </si>
  <si>
    <t>do 100 mm</t>
  </si>
  <si>
    <t>montáž trubky ochranné plastové pevné</t>
  </si>
  <si>
    <t>Ø 20 mm</t>
  </si>
  <si>
    <t>Ø 40 mm</t>
  </si>
  <si>
    <t>montáž trubky ochranné plastové ohebné</t>
  </si>
  <si>
    <t>montáž spínače jednopolového venkovní provedení</t>
  </si>
  <si>
    <t>Montáž svítidla LED průmyslového</t>
  </si>
  <si>
    <t>včetně zapojení vodičů</t>
  </si>
  <si>
    <t>montáž krabice nástěnné plastové čtvercové do 100x100 mm</t>
  </si>
  <si>
    <t>bez zapojení vodičů</t>
  </si>
  <si>
    <t>do Ø 29 mm</t>
  </si>
  <si>
    <t>zhotovení otvoru do krabice pro osazení kabelové vývodky</t>
  </si>
  <si>
    <t>montáž kabelové vývodky</t>
  </si>
  <si>
    <t>(pro osvětlení)</t>
  </si>
  <si>
    <t>(pro měření hladin)</t>
  </si>
  <si>
    <t>(pro uzemnění a pospojení)</t>
  </si>
  <si>
    <t>montáž rozvodnice nástěnné plastové do 20 kg</t>
  </si>
  <si>
    <t>montáž desky přístrojové</t>
  </si>
  <si>
    <t>montáž svodiče přepětí</t>
  </si>
  <si>
    <r>
      <t>do 2,5 mm</t>
    </r>
    <r>
      <rPr>
        <vertAlign val="superscript"/>
        <sz val="8"/>
        <rFont val="Arial"/>
        <family val="2"/>
        <charset val="238"/>
      </rPr>
      <t>2</t>
    </r>
  </si>
  <si>
    <t>montáž svorkovnice</t>
  </si>
  <si>
    <r>
      <t>do 6 mm</t>
    </r>
    <r>
      <rPr>
        <vertAlign val="superscript"/>
        <sz val="8"/>
        <rFont val="Arial"/>
        <family val="2"/>
        <charset val="238"/>
      </rPr>
      <t>2</t>
    </r>
  </si>
  <si>
    <t>do Ø 16 mm</t>
  </si>
  <si>
    <t>montáž krabice nástěnné plastové čtvercové do 250x250 mm</t>
  </si>
  <si>
    <t>montáž zemnícího drátu</t>
  </si>
  <si>
    <t>do Ø 10 mm</t>
  </si>
  <si>
    <t>montáž svorky Bernard</t>
  </si>
  <si>
    <t>montáž ekvipotenciální svorkovnice</t>
  </si>
  <si>
    <t>zhotovení otvoru v železobetonové příčce do 0,0225 m2</t>
  </si>
  <si>
    <t>do 300 mm tloušťky</t>
  </si>
  <si>
    <t>Ostatní práce</t>
  </si>
  <si>
    <t>nezařazeno</t>
  </si>
  <si>
    <t>Montáž celků</t>
  </si>
  <si>
    <t xml:space="preserve">ELEKTROMONTÁŽE - MONTÁŽNÍ PRÁCE </t>
  </si>
  <si>
    <t>(pro meteorologickou stanici)</t>
  </si>
  <si>
    <t>Magnetický dveřní kontakt (rozpínací)</t>
  </si>
  <si>
    <t>SA-200-A</t>
  </si>
  <si>
    <t>(pro doplnění rozvaděče měření)</t>
  </si>
  <si>
    <t>montáž spínače koncového</t>
  </si>
  <si>
    <t>(magnetický dveřní kontakt)</t>
  </si>
  <si>
    <t xml:space="preserve">DODÁVKY CELKŮ (SOUBORŮ) </t>
  </si>
  <si>
    <t>Typ "A"</t>
  </si>
  <si>
    <t>Typ "B"</t>
  </si>
  <si>
    <t>Položka ÚRS</t>
  </si>
  <si>
    <t>Pořadové číslo</t>
  </si>
  <si>
    <t>do 4x4</t>
  </si>
  <si>
    <t>YSLY-OZ 3x0,75</t>
  </si>
  <si>
    <t>kompletace, zapojení, značení, odzkoušení, dokumentace</t>
  </si>
  <si>
    <t>Rozvaděč RM1 celkem</t>
  </si>
  <si>
    <t>Zásuvková skříň ZS1 celkem</t>
  </si>
  <si>
    <t>držák svítidla nerezový (plocháč 20x2 mm, dl.200 mm)</t>
  </si>
  <si>
    <t>dle výkresu  (3x otvor Ø 6 mm, 1x ohyb 45°)</t>
  </si>
  <si>
    <t>třmenový držák krabice nerezový (plocháč 20x2 mm, dl.300 mm)</t>
  </si>
  <si>
    <t>(4x otvor Ø 6 mm, 4x ohyb 90°)</t>
  </si>
  <si>
    <t>do 2x4</t>
  </si>
  <si>
    <t xml:space="preserve">montáž kabelu - odpojení                (stávající snímače hladin)                  </t>
  </si>
  <si>
    <t>do 2x4                                   (50% ceny ukončení)</t>
  </si>
  <si>
    <t>CYKY do průřezu 3x2,5          (50% ceny natažení pevně)</t>
  </si>
  <si>
    <t xml:space="preserve">montáž kabelu - stažení pevně ulož. (stávající snímače hladin)                  </t>
  </si>
  <si>
    <t xml:space="preserve">montáž kabelu - natažení pevně (stávající snímače hladin)                  </t>
  </si>
  <si>
    <t>CELKEM 1+2+3+4</t>
  </si>
  <si>
    <t>kpl</t>
  </si>
  <si>
    <t>219210014 - VD Josefův Důl, rekonstrukce domku průsakoměrných šachet pod hlavní hrází</t>
  </si>
  <si>
    <t>PS 03 Rekonstrukce elektroinstalace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</si>
</sst>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44" formatCode="_-* #,##0.00\ &quot;Kč&quot;_-;\-* #,##0.00\ &quot;Kč&quot;_-;_-* &quot;-&quot;??\ &quot;Kč&quot;_-;_-@_-"/>
    <numFmt numFmtId="164" formatCode="&quot;1.&quot;0"/>
    <numFmt numFmtId="165" formatCode="&quot;2.&quot;0"/>
    <numFmt numFmtId="166" formatCode="&quot;4.&quot;0"/>
    <numFmt numFmtId="167" formatCode="000,00\-0,000"/>
    <numFmt numFmtId="168" formatCode="&quot;2.1.&quot;0"/>
    <numFmt numFmtId="169" formatCode="&quot;2.2.&quot;0"/>
    <numFmt numFmtId="170" formatCode="&quot;2.3.&quot;0"/>
    <numFmt numFmtId="171" formatCode="&quot;2.4.&quot;0"/>
    <numFmt numFmtId="172" formatCode="&quot;3.&quot;0"/>
    <numFmt numFmtId="173" formatCode="&quot;3.3.&quot;0"/>
    <numFmt numFmtId="174" formatCode="&quot;3.4.&quot;0"/>
    <numFmt numFmtId="175" formatCode="&quot;3.5.&quot;0"/>
    <numFmt numFmtId="176" formatCode="&quot;3.6.&quot;0"/>
    <numFmt numFmtId="177" formatCode="&quot;1.1.&quot;0"/>
    <numFmt numFmtId="178" formatCode="&quot;1.2.&quot;0"/>
    <numFmt numFmtId="179" formatCode="&quot;2.1.1.&quot;0"/>
    <numFmt numFmtId="180" formatCode="&quot;2.1.2.&quot;0"/>
    <numFmt numFmtId="181" formatCode="&quot;2.1.3.&quot;0"/>
    <numFmt numFmtId="182" formatCode="&quot;2.1.4.&quot;0"/>
    <numFmt numFmtId="183" formatCode="&quot;3.1.&quot;0"/>
    <numFmt numFmtId="184" formatCode="&quot;3.2.&quot;0"/>
  </numFmts>
  <fonts count="12" x14ac:knownFonts="1">
    <font>
      <sz val="10"/>
      <name val="Arial"/>
      <charset val="238"/>
    </font>
    <font>
      <sz val="10"/>
      <color indexed="8"/>
      <name val="MS Sans Serif"/>
      <family val="2"/>
      <charset val="238"/>
    </font>
    <font>
      <i/>
      <sz val="8"/>
      <name val="Arial"/>
      <family val="2"/>
      <charset val="238"/>
    </font>
    <font>
      <i/>
      <sz val="8"/>
      <color indexed="8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8"/>
      <color indexed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6"/>
      <name val="Arial"/>
      <family val="2"/>
      <charset val="238"/>
    </font>
    <font>
      <b/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2" fillId="0" borderId="0" xfId="0" applyFont="1" applyBorder="1" applyAlignment="1">
      <alignment vertical="top"/>
    </xf>
    <xf numFmtId="0" fontId="2" fillId="0" borderId="0" xfId="0" applyFont="1" applyFill="1" applyBorder="1" applyAlignment="1">
      <alignment vertical="top"/>
    </xf>
    <xf numFmtId="1" fontId="4" fillId="0" borderId="0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49" fontId="4" fillId="0" borderId="0" xfId="0" applyNumberFormat="1" applyFont="1" applyAlignment="1">
      <alignment vertical="top"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left" vertical="top" indent="1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horizontal="left" vertical="top"/>
    </xf>
    <xf numFmtId="44" fontId="4" fillId="0" borderId="0" xfId="0" applyNumberFormat="1" applyFont="1" applyBorder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44" fontId="5" fillId="0" borderId="0" xfId="1" applyNumberFormat="1" applyFont="1" applyAlignment="1">
      <alignment horizontal="right" vertical="top" wrapText="1"/>
    </xf>
    <xf numFmtId="44" fontId="5" fillId="0" borderId="0" xfId="1" applyNumberFormat="1" applyFont="1" applyAlignment="1">
      <alignment horizontal="left" vertical="top" wrapText="1"/>
    </xf>
    <xf numFmtId="44" fontId="4" fillId="0" borderId="0" xfId="0" applyNumberFormat="1" applyFont="1" applyAlignment="1">
      <alignment vertical="top" wrapText="1"/>
    </xf>
    <xf numFmtId="0" fontId="3" fillId="0" borderId="0" xfId="1" applyFont="1" applyAlignment="1">
      <alignment horizontal="left" vertical="top" wrapText="1" indent="1"/>
    </xf>
    <xf numFmtId="1" fontId="4" fillId="0" borderId="0" xfId="0" applyNumberFormat="1" applyFont="1" applyFill="1" applyBorder="1" applyAlignment="1">
      <alignment vertical="top"/>
    </xf>
    <xf numFmtId="0" fontId="10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center" vertical="top" wrapText="1"/>
    </xf>
    <xf numFmtId="0" fontId="3" fillId="2" borderId="1" xfId="1" applyFont="1" applyFill="1" applyBorder="1" applyAlignment="1">
      <alignment horizontal="center" vertical="top"/>
    </xf>
    <xf numFmtId="0" fontId="3" fillId="2" borderId="1" xfId="1" applyFont="1" applyFill="1" applyBorder="1" applyAlignment="1">
      <alignment horizontal="left" vertical="top"/>
    </xf>
    <xf numFmtId="44" fontId="3" fillId="2" borderId="1" xfId="1" applyNumberFormat="1" applyFont="1" applyFill="1" applyBorder="1" applyAlignment="1">
      <alignment horizontal="center" vertical="top"/>
    </xf>
    <xf numFmtId="44" fontId="2" fillId="2" borderId="1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3" fillId="0" borderId="2" xfId="1" applyFont="1" applyFill="1" applyBorder="1" applyAlignment="1">
      <alignment horizontal="left" vertical="top" indent="1"/>
    </xf>
    <xf numFmtId="0" fontId="3" fillId="0" borderId="2" xfId="1" applyFont="1" applyFill="1" applyBorder="1" applyAlignment="1">
      <alignment horizontal="center" vertical="top"/>
    </xf>
    <xf numFmtId="0" fontId="3" fillId="0" borderId="2" xfId="1" applyFont="1" applyFill="1" applyBorder="1" applyAlignment="1">
      <alignment horizontal="left" vertical="top"/>
    </xf>
    <xf numFmtId="44" fontId="3" fillId="0" borderId="2" xfId="1" applyNumberFormat="1" applyFont="1" applyFill="1" applyBorder="1" applyAlignment="1">
      <alignment horizontal="center" vertical="top"/>
    </xf>
    <xf numFmtId="44" fontId="2" fillId="0" borderId="2" xfId="0" applyNumberFormat="1" applyFont="1" applyFill="1" applyBorder="1" applyAlignment="1">
      <alignment horizontal="center" vertical="top"/>
    </xf>
    <xf numFmtId="0" fontId="6" fillId="0" borderId="2" xfId="0" applyNumberFormat="1" applyFont="1" applyFill="1" applyBorder="1" applyAlignment="1">
      <alignment horizontal="center" vertical="top"/>
    </xf>
    <xf numFmtId="0" fontId="2" fillId="0" borderId="2" xfId="0" applyNumberFormat="1" applyFont="1" applyFill="1" applyBorder="1" applyAlignment="1">
      <alignment horizontal="center" vertical="top"/>
    </xf>
    <xf numFmtId="0" fontId="7" fillId="0" borderId="2" xfId="1" applyFont="1" applyFill="1" applyBorder="1" applyAlignment="1">
      <alignment horizontal="left" vertical="top" indent="1"/>
    </xf>
    <xf numFmtId="164" fontId="2" fillId="0" borderId="2" xfId="0" applyNumberFormat="1" applyFont="1" applyFill="1" applyBorder="1" applyAlignment="1">
      <alignment horizontal="center" vertical="top"/>
    </xf>
    <xf numFmtId="177" fontId="2" fillId="0" borderId="2" xfId="0" applyNumberFormat="1" applyFont="1" applyFill="1" applyBorder="1" applyAlignment="1">
      <alignment horizontal="center" vertical="top"/>
    </xf>
    <xf numFmtId="177" fontId="4" fillId="0" borderId="2" xfId="0" applyNumberFormat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 indent="1"/>
    </xf>
    <xf numFmtId="49" fontId="4" fillId="0" borderId="2" xfId="0" applyNumberFormat="1" applyFont="1" applyBorder="1" applyAlignment="1">
      <alignment vertical="top" wrapText="1"/>
    </xf>
    <xf numFmtId="0" fontId="5" fillId="0" borderId="2" xfId="1" applyFont="1" applyFill="1" applyBorder="1" applyAlignment="1">
      <alignment horizontal="right" vertical="top" wrapText="1"/>
    </xf>
    <xf numFmtId="0" fontId="5" fillId="0" borderId="2" xfId="1" applyFont="1" applyFill="1" applyBorder="1" applyAlignment="1">
      <alignment horizontal="left" vertical="top" wrapText="1"/>
    </xf>
    <xf numFmtId="44" fontId="5" fillId="3" borderId="2" xfId="1" applyNumberFormat="1" applyFont="1" applyFill="1" applyBorder="1" applyAlignment="1">
      <alignment horizontal="right" vertical="top" wrapText="1"/>
    </xf>
    <xf numFmtId="44" fontId="4" fillId="0" borderId="2" xfId="0" applyNumberFormat="1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wrapText="1"/>
    </xf>
    <xf numFmtId="1" fontId="2" fillId="0" borderId="2" xfId="0" applyNumberFormat="1" applyFont="1" applyFill="1" applyBorder="1" applyAlignment="1">
      <alignment horizontal="center" vertical="top"/>
    </xf>
    <xf numFmtId="1" fontId="4" fillId="0" borderId="2" xfId="0" applyNumberFormat="1" applyFont="1" applyFill="1" applyBorder="1" applyAlignment="1">
      <alignment horizontal="center" vertical="top"/>
    </xf>
    <xf numFmtId="0" fontId="3" fillId="0" borderId="2" xfId="1" applyFont="1" applyFill="1" applyBorder="1" applyAlignment="1">
      <alignment horizontal="left" vertical="top" wrapText="1" indent="1"/>
    </xf>
    <xf numFmtId="44" fontId="5" fillId="0" borderId="2" xfId="1" applyNumberFormat="1" applyFont="1" applyFill="1" applyBorder="1" applyAlignment="1">
      <alignment horizontal="right" vertical="top" wrapText="1"/>
    </xf>
    <xf numFmtId="44" fontId="3" fillId="0" borderId="2" xfId="1" applyNumberFormat="1" applyFont="1" applyFill="1" applyBorder="1" applyAlignment="1">
      <alignment horizontal="left" vertical="top" wrapText="1"/>
    </xf>
    <xf numFmtId="178" fontId="2" fillId="0" borderId="2" xfId="0" applyNumberFormat="1" applyFont="1" applyFill="1" applyBorder="1" applyAlignment="1">
      <alignment horizontal="center" vertical="top"/>
    </xf>
    <xf numFmtId="178" fontId="4" fillId="0" borderId="2" xfId="0" applyNumberFormat="1" applyFont="1" applyFill="1" applyBorder="1" applyAlignment="1">
      <alignment horizontal="center" vertical="top"/>
    </xf>
    <xf numFmtId="44" fontId="7" fillId="0" borderId="2" xfId="1" applyNumberFormat="1" applyFont="1" applyFill="1" applyBorder="1" applyAlignment="1">
      <alignment horizontal="left" vertical="top" wrapText="1"/>
    </xf>
    <xf numFmtId="165" fontId="2" fillId="0" borderId="2" xfId="0" applyNumberFormat="1" applyFont="1" applyFill="1" applyBorder="1" applyAlignment="1">
      <alignment horizontal="center" vertical="top"/>
    </xf>
    <xf numFmtId="168" fontId="2" fillId="0" borderId="2" xfId="0" applyNumberFormat="1" applyFont="1" applyFill="1" applyBorder="1" applyAlignment="1">
      <alignment horizontal="center" vertical="top"/>
    </xf>
    <xf numFmtId="0" fontId="2" fillId="0" borderId="2" xfId="0" applyFont="1" applyBorder="1" applyAlignment="1">
      <alignment horizontal="left" vertical="top" indent="1"/>
    </xf>
    <xf numFmtId="0" fontId="4" fillId="0" borderId="2" xfId="0" applyFont="1" applyBorder="1" applyAlignment="1">
      <alignment vertical="top"/>
    </xf>
    <xf numFmtId="0" fontId="4" fillId="0" borderId="2" xfId="0" applyFont="1" applyFill="1" applyBorder="1" applyAlignment="1">
      <alignment vertical="top"/>
    </xf>
    <xf numFmtId="0" fontId="4" fillId="0" borderId="2" xfId="0" applyFont="1" applyFill="1" applyBorder="1" applyAlignment="1">
      <alignment horizontal="left" vertical="top"/>
    </xf>
    <xf numFmtId="44" fontId="4" fillId="0" borderId="2" xfId="0" applyNumberFormat="1" applyFont="1" applyBorder="1" applyAlignment="1">
      <alignment vertical="top"/>
    </xf>
    <xf numFmtId="179" fontId="2" fillId="0" borderId="2" xfId="0" applyNumberFormat="1" applyFont="1" applyFill="1" applyBorder="1" applyAlignment="1">
      <alignment horizontal="center" vertical="top"/>
    </xf>
    <xf numFmtId="166" fontId="4" fillId="0" borderId="2" xfId="0" applyNumberFormat="1" applyFont="1" applyFill="1" applyBorder="1" applyAlignment="1">
      <alignment horizontal="center" vertical="top"/>
    </xf>
    <xf numFmtId="49" fontId="4" fillId="0" borderId="2" xfId="0" applyNumberFormat="1" applyFont="1" applyBorder="1" applyAlignment="1">
      <alignment vertical="top"/>
    </xf>
    <xf numFmtId="169" fontId="2" fillId="0" borderId="2" xfId="0" applyNumberFormat="1" applyFont="1" applyFill="1" applyBorder="1" applyAlignment="1">
      <alignment horizontal="center" vertical="top"/>
    </xf>
    <xf numFmtId="180" fontId="2" fillId="0" borderId="2" xfId="0" applyNumberFormat="1" applyFont="1" applyFill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left" vertical="top" indent="1"/>
    </xf>
    <xf numFmtId="170" fontId="2" fillId="0" borderId="2" xfId="0" applyNumberFormat="1" applyFont="1" applyFill="1" applyBorder="1" applyAlignment="1">
      <alignment horizontal="center" vertical="top"/>
    </xf>
    <xf numFmtId="181" fontId="2" fillId="0" borderId="2" xfId="0" applyNumberFormat="1" applyFont="1" applyFill="1" applyBorder="1" applyAlignment="1">
      <alignment horizontal="center" vertical="top"/>
    </xf>
    <xf numFmtId="171" fontId="2" fillId="0" borderId="2" xfId="0" applyNumberFormat="1" applyFont="1" applyFill="1" applyBorder="1" applyAlignment="1">
      <alignment horizontal="center" vertical="top"/>
    </xf>
    <xf numFmtId="182" fontId="2" fillId="0" borderId="2" xfId="0" applyNumberFormat="1" applyFont="1" applyFill="1" applyBorder="1" applyAlignment="1">
      <alignment horizontal="center" vertical="top"/>
    </xf>
    <xf numFmtId="172" fontId="2" fillId="0" borderId="2" xfId="0" applyNumberFormat="1" applyFont="1" applyFill="1" applyBorder="1" applyAlignment="1">
      <alignment horizontal="center" vertical="top"/>
    </xf>
    <xf numFmtId="183" fontId="2" fillId="0" borderId="2" xfId="0" applyNumberFormat="1" applyFont="1" applyFill="1" applyBorder="1" applyAlignment="1">
      <alignment horizontal="center" vertical="top"/>
    </xf>
    <xf numFmtId="167" fontId="4" fillId="0" borderId="2" xfId="0" applyNumberFormat="1" applyFont="1" applyFill="1" applyBorder="1" applyAlignment="1">
      <alignment horizontal="center" vertical="top"/>
    </xf>
    <xf numFmtId="184" fontId="2" fillId="0" borderId="2" xfId="0" applyNumberFormat="1" applyFont="1" applyFill="1" applyBorder="1" applyAlignment="1">
      <alignment horizontal="center" vertical="top"/>
    </xf>
    <xf numFmtId="44" fontId="5" fillId="0" borderId="2" xfId="1" applyNumberFormat="1" applyFont="1" applyFill="1" applyBorder="1" applyAlignment="1">
      <alignment horizontal="left" vertical="top" wrapText="1"/>
    </xf>
    <xf numFmtId="173" fontId="2" fillId="0" borderId="2" xfId="0" applyNumberFormat="1" applyFont="1" applyFill="1" applyBorder="1" applyAlignment="1">
      <alignment horizontal="center" vertical="top"/>
    </xf>
    <xf numFmtId="174" fontId="2" fillId="0" borderId="2" xfId="0" applyNumberFormat="1" applyFont="1" applyFill="1" applyBorder="1" applyAlignment="1">
      <alignment horizontal="center" vertical="top"/>
    </xf>
    <xf numFmtId="175" fontId="2" fillId="0" borderId="2" xfId="0" applyNumberFormat="1" applyFont="1" applyFill="1" applyBorder="1" applyAlignment="1">
      <alignment horizontal="center" vertical="top"/>
    </xf>
    <xf numFmtId="176" fontId="2" fillId="0" borderId="2" xfId="0" applyNumberFormat="1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7" fillId="0" borderId="2" xfId="1" applyFont="1" applyBorder="1" applyAlignment="1">
      <alignment horizontal="left" vertical="top" indent="1"/>
    </xf>
    <xf numFmtId="0" fontId="4" fillId="0" borderId="2" xfId="0" applyFont="1" applyBorder="1" applyAlignment="1">
      <alignment horizontal="left" vertical="top"/>
    </xf>
    <xf numFmtId="44" fontId="5" fillId="0" borderId="2" xfId="1" applyNumberFormat="1" applyFont="1" applyBorder="1" applyAlignment="1">
      <alignment horizontal="right" vertical="top" wrapText="1"/>
    </xf>
    <xf numFmtId="44" fontId="5" fillId="0" borderId="2" xfId="1" applyNumberFormat="1" applyFont="1" applyBorder="1" applyAlignment="1">
      <alignment horizontal="left" vertical="top" wrapText="1"/>
    </xf>
    <xf numFmtId="44" fontId="4" fillId="0" borderId="2" xfId="0" applyNumberFormat="1" applyFont="1" applyBorder="1" applyAlignment="1">
      <alignment vertical="top" wrapText="1"/>
    </xf>
    <xf numFmtId="166" fontId="2" fillId="0" borderId="2" xfId="0" applyNumberFormat="1" applyFont="1" applyBorder="1" applyAlignment="1">
      <alignment horizontal="center" vertical="top"/>
    </xf>
    <xf numFmtId="0" fontId="5" fillId="0" borderId="2" xfId="1" applyFont="1" applyBorder="1" applyAlignment="1">
      <alignment horizontal="left" vertical="top" wrapText="1" indent="1"/>
    </xf>
    <xf numFmtId="0" fontId="5" fillId="0" borderId="2" xfId="1" applyFont="1" applyBorder="1" applyAlignment="1">
      <alignment horizontal="right" vertical="top" wrapText="1"/>
    </xf>
    <xf numFmtId="0" fontId="5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 indent="1"/>
    </xf>
    <xf numFmtId="44" fontId="7" fillId="0" borderId="2" xfId="1" applyNumberFormat="1" applyFont="1" applyBorder="1" applyAlignment="1">
      <alignment horizontal="left" vertical="top" wrapText="1"/>
    </xf>
    <xf numFmtId="1" fontId="6" fillId="0" borderId="3" xfId="0" applyNumberFormat="1" applyFont="1" applyFill="1" applyBorder="1" applyAlignment="1">
      <alignment horizontal="left" vertical="top"/>
    </xf>
    <xf numFmtId="1" fontId="4" fillId="0" borderId="3" xfId="0" applyNumberFormat="1" applyFont="1" applyFill="1" applyBorder="1" applyAlignment="1">
      <alignment horizontal="center" vertical="top"/>
    </xf>
    <xf numFmtId="0" fontId="3" fillId="0" borderId="3" xfId="1" applyFont="1" applyBorder="1" applyAlignment="1">
      <alignment horizontal="left" vertical="top" wrapText="1" indent="1"/>
    </xf>
    <xf numFmtId="49" fontId="4" fillId="0" borderId="3" xfId="0" applyNumberFormat="1" applyFont="1" applyBorder="1" applyAlignment="1">
      <alignment vertical="top" wrapText="1"/>
    </xf>
    <xf numFmtId="0" fontId="4" fillId="0" borderId="3" xfId="0" applyFont="1" applyBorder="1" applyAlignment="1">
      <alignment vertical="top"/>
    </xf>
    <xf numFmtId="0" fontId="4" fillId="0" borderId="3" xfId="0" applyFont="1" applyBorder="1" applyAlignment="1">
      <alignment horizontal="left" vertical="top"/>
    </xf>
    <xf numFmtId="44" fontId="5" fillId="0" borderId="3" xfId="1" applyNumberFormat="1" applyFont="1" applyBorder="1" applyAlignment="1">
      <alignment horizontal="right" vertical="top" wrapText="1"/>
    </xf>
    <xf numFmtId="44" fontId="9" fillId="0" borderId="3" xfId="1" applyNumberFormat="1" applyFont="1" applyBorder="1" applyAlignment="1">
      <alignment horizontal="left" vertical="top" wrapText="1"/>
    </xf>
    <xf numFmtId="44" fontId="4" fillId="0" borderId="3" xfId="0" applyNumberFormat="1" applyFont="1" applyBorder="1" applyAlignment="1">
      <alignment vertical="top" wrapText="1"/>
    </xf>
  </cellXfs>
  <cellStyles count="2">
    <cellStyle name="Normální" xfId="0" builtinId="0"/>
    <cellStyle name="normální_Lis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236"/>
  <sheetViews>
    <sheetView tabSelected="1" zoomScaleNormal="100" workbookViewId="0">
      <selection activeCell="I9" sqref="I9"/>
    </sheetView>
  </sheetViews>
  <sheetFormatPr defaultRowHeight="11.25" x14ac:dyDescent="0.2"/>
  <cols>
    <col min="1" max="1" width="7.7109375" style="6" customWidth="1"/>
    <col min="2" max="2" width="10.7109375" style="6" customWidth="1"/>
    <col min="3" max="3" width="25.7109375" style="7" customWidth="1"/>
    <col min="4" max="4" width="20.7109375" style="8" customWidth="1"/>
    <col min="5" max="5" width="4.7109375" style="8" customWidth="1"/>
    <col min="6" max="6" width="4.7109375" style="9" customWidth="1"/>
    <col min="7" max="7" width="12.7109375" style="8" customWidth="1"/>
    <col min="8" max="8" width="13.7109375" style="8" customWidth="1"/>
    <col min="9" max="9" width="25.7109375" style="10" customWidth="1"/>
    <col min="10" max="16384" width="9.140625" style="8"/>
  </cols>
  <sheetData>
    <row r="1" spans="1:9" ht="20.25" x14ac:dyDescent="0.2">
      <c r="A1" s="18" t="s">
        <v>238</v>
      </c>
    </row>
    <row r="2" spans="1:9" ht="18" x14ac:dyDescent="0.2">
      <c r="A2" s="19" t="s">
        <v>239</v>
      </c>
    </row>
    <row r="4" spans="1:9" s="1" customFormat="1" ht="22.5" x14ac:dyDescent="0.2">
      <c r="A4" s="20" t="s">
        <v>220</v>
      </c>
      <c r="B4" s="20" t="s">
        <v>219</v>
      </c>
      <c r="C4" s="21" t="s">
        <v>0</v>
      </c>
      <c r="D4" s="21" t="s">
        <v>1</v>
      </c>
      <c r="E4" s="21" t="s">
        <v>2</v>
      </c>
      <c r="F4" s="22" t="s">
        <v>3</v>
      </c>
      <c r="G4" s="23" t="s">
        <v>9</v>
      </c>
      <c r="H4" s="23" t="s">
        <v>10</v>
      </c>
      <c r="I4" s="24" t="s">
        <v>4</v>
      </c>
    </row>
    <row r="5" spans="1:9" s="2" customFormat="1" x14ac:dyDescent="0.2">
      <c r="A5" s="25"/>
      <c r="B5" s="25"/>
      <c r="C5" s="26"/>
      <c r="D5" s="27"/>
      <c r="E5" s="27"/>
      <c r="F5" s="28"/>
      <c r="G5" s="29"/>
      <c r="H5" s="29"/>
      <c r="I5" s="30"/>
    </row>
    <row r="6" spans="1:9" s="2" customFormat="1" x14ac:dyDescent="0.2">
      <c r="A6" s="31">
        <v>1</v>
      </c>
      <c r="B6" s="32"/>
      <c r="C6" s="33" t="s">
        <v>216</v>
      </c>
      <c r="D6" s="27"/>
      <c r="E6" s="27"/>
      <c r="F6" s="28"/>
      <c r="G6" s="29"/>
      <c r="H6" s="29"/>
      <c r="I6" s="30"/>
    </row>
    <row r="7" spans="1:9" s="2" customFormat="1" x14ac:dyDescent="0.2">
      <c r="A7" s="25"/>
      <c r="B7" s="25"/>
      <c r="C7" s="26"/>
      <c r="D7" s="27"/>
      <c r="E7" s="27"/>
      <c r="F7" s="28"/>
      <c r="G7" s="29"/>
      <c r="H7" s="29"/>
      <c r="I7" s="30"/>
    </row>
    <row r="8" spans="1:9" s="2" customFormat="1" ht="22.5" customHeight="1" x14ac:dyDescent="0.2">
      <c r="A8" s="34">
        <v>1</v>
      </c>
      <c r="B8" s="34"/>
      <c r="C8" s="26" t="s">
        <v>89</v>
      </c>
      <c r="D8" s="27"/>
      <c r="E8" s="27"/>
      <c r="F8" s="28"/>
      <c r="G8" s="29"/>
      <c r="H8" s="29"/>
      <c r="I8" s="30"/>
    </row>
    <row r="9" spans="1:9" s="4" customFormat="1" ht="186" customHeight="1" x14ac:dyDescent="0.2">
      <c r="A9" s="35">
        <v>1</v>
      </c>
      <c r="B9" s="36"/>
      <c r="C9" s="37" t="s">
        <v>91</v>
      </c>
      <c r="D9" s="38" t="s">
        <v>90</v>
      </c>
      <c r="E9" s="39">
        <v>1</v>
      </c>
      <c r="F9" s="40" t="s">
        <v>5</v>
      </c>
      <c r="G9" s="41"/>
      <c r="H9" s="42">
        <f t="shared" ref="H9:H36" si="0">IF(F9="%",E9*G9/100,E9*G9)</f>
        <v>0</v>
      </c>
      <c r="I9" s="42"/>
    </row>
    <row r="10" spans="1:9" s="4" customFormat="1" ht="96" customHeight="1" x14ac:dyDescent="0.2">
      <c r="A10" s="35">
        <f t="shared" ref="A10:A56" si="1">A9+1</f>
        <v>2</v>
      </c>
      <c r="B10" s="36"/>
      <c r="C10" s="37" t="s">
        <v>93</v>
      </c>
      <c r="D10" s="38" t="s">
        <v>92</v>
      </c>
      <c r="E10" s="39">
        <v>1</v>
      </c>
      <c r="F10" s="40" t="s">
        <v>5</v>
      </c>
      <c r="G10" s="41"/>
      <c r="H10" s="42">
        <f t="shared" si="0"/>
        <v>0</v>
      </c>
      <c r="I10" s="42"/>
    </row>
    <row r="11" spans="1:9" s="4" customFormat="1" ht="39.75" customHeight="1" x14ac:dyDescent="0.2">
      <c r="A11" s="35">
        <f t="shared" si="1"/>
        <v>3</v>
      </c>
      <c r="B11" s="36"/>
      <c r="C11" s="37" t="s">
        <v>94</v>
      </c>
      <c r="D11" s="38" t="s">
        <v>95</v>
      </c>
      <c r="E11" s="39">
        <v>1</v>
      </c>
      <c r="F11" s="40" t="s">
        <v>5</v>
      </c>
      <c r="G11" s="41"/>
      <c r="H11" s="42">
        <f t="shared" si="0"/>
        <v>0</v>
      </c>
      <c r="I11" s="42"/>
    </row>
    <row r="12" spans="1:9" s="4" customFormat="1" ht="39.75" customHeight="1" x14ac:dyDescent="0.2">
      <c r="A12" s="35">
        <f t="shared" si="1"/>
        <v>4</v>
      </c>
      <c r="B12" s="36"/>
      <c r="C12" s="37" t="s">
        <v>96</v>
      </c>
      <c r="D12" s="38" t="s">
        <v>97</v>
      </c>
      <c r="E12" s="39">
        <v>1</v>
      </c>
      <c r="F12" s="40" t="s">
        <v>5</v>
      </c>
      <c r="G12" s="41"/>
      <c r="H12" s="42">
        <f t="shared" si="0"/>
        <v>0</v>
      </c>
      <c r="I12" s="42"/>
    </row>
    <row r="13" spans="1:9" s="4" customFormat="1" ht="39.75" customHeight="1" x14ac:dyDescent="0.2">
      <c r="A13" s="35">
        <f t="shared" si="1"/>
        <v>5</v>
      </c>
      <c r="B13" s="36"/>
      <c r="C13" s="37" t="s">
        <v>98</v>
      </c>
      <c r="D13" s="38" t="s">
        <v>99</v>
      </c>
      <c r="E13" s="39">
        <v>1</v>
      </c>
      <c r="F13" s="40" t="s">
        <v>5</v>
      </c>
      <c r="G13" s="41"/>
      <c r="H13" s="42">
        <f t="shared" si="0"/>
        <v>0</v>
      </c>
      <c r="I13" s="42"/>
    </row>
    <row r="14" spans="1:9" s="4" customFormat="1" ht="39.75" customHeight="1" x14ac:dyDescent="0.2">
      <c r="A14" s="35">
        <f t="shared" si="1"/>
        <v>6</v>
      </c>
      <c r="B14" s="36"/>
      <c r="C14" s="37" t="s">
        <v>110</v>
      </c>
      <c r="D14" s="38" t="s">
        <v>111</v>
      </c>
      <c r="E14" s="39">
        <v>1</v>
      </c>
      <c r="F14" s="40" t="s">
        <v>11</v>
      </c>
      <c r="G14" s="41"/>
      <c r="H14" s="42">
        <f t="shared" si="0"/>
        <v>0</v>
      </c>
      <c r="I14" s="42"/>
    </row>
    <row r="15" spans="1:9" s="4" customFormat="1" ht="22.5" customHeight="1" x14ac:dyDescent="0.2">
      <c r="A15" s="35">
        <f t="shared" si="1"/>
        <v>7</v>
      </c>
      <c r="B15" s="36"/>
      <c r="C15" s="37" t="s">
        <v>100</v>
      </c>
      <c r="D15" s="43" t="s">
        <v>102</v>
      </c>
      <c r="E15" s="39">
        <v>2</v>
      </c>
      <c r="F15" s="40" t="s">
        <v>5</v>
      </c>
      <c r="G15" s="41"/>
      <c r="H15" s="42">
        <f t="shared" si="0"/>
        <v>0</v>
      </c>
      <c r="I15" s="42"/>
    </row>
    <row r="16" spans="1:9" s="4" customFormat="1" ht="22.5" customHeight="1" x14ac:dyDescent="0.2">
      <c r="A16" s="35">
        <f t="shared" si="1"/>
        <v>8</v>
      </c>
      <c r="B16" s="36"/>
      <c r="C16" s="37" t="s">
        <v>101</v>
      </c>
      <c r="D16" s="43" t="s">
        <v>103</v>
      </c>
      <c r="E16" s="39">
        <v>2</v>
      </c>
      <c r="F16" s="40" t="s">
        <v>5</v>
      </c>
      <c r="G16" s="41"/>
      <c r="H16" s="42">
        <f t="shared" si="0"/>
        <v>0</v>
      </c>
      <c r="I16" s="42"/>
    </row>
    <row r="17" spans="1:9" s="4" customFormat="1" ht="22.5" customHeight="1" x14ac:dyDescent="0.2">
      <c r="A17" s="35">
        <f t="shared" si="1"/>
        <v>9</v>
      </c>
      <c r="B17" s="36"/>
      <c r="C17" s="37" t="s">
        <v>66</v>
      </c>
      <c r="D17" s="43" t="s">
        <v>84</v>
      </c>
      <c r="E17" s="39">
        <v>5</v>
      </c>
      <c r="F17" s="40" t="s">
        <v>5</v>
      </c>
      <c r="G17" s="41"/>
      <c r="H17" s="42">
        <f t="shared" si="0"/>
        <v>0</v>
      </c>
      <c r="I17" s="42"/>
    </row>
    <row r="18" spans="1:9" s="4" customFormat="1" ht="22.5" customHeight="1" x14ac:dyDescent="0.2">
      <c r="A18" s="35">
        <f t="shared" si="1"/>
        <v>10</v>
      </c>
      <c r="B18" s="36"/>
      <c r="C18" s="37" t="s">
        <v>85</v>
      </c>
      <c r="D18" s="43" t="s">
        <v>86</v>
      </c>
      <c r="E18" s="39">
        <v>5</v>
      </c>
      <c r="F18" s="40" t="s">
        <v>5</v>
      </c>
      <c r="G18" s="41"/>
      <c r="H18" s="42">
        <f t="shared" si="0"/>
        <v>0</v>
      </c>
      <c r="I18" s="42"/>
    </row>
    <row r="19" spans="1:9" s="4" customFormat="1" ht="22.5" customHeight="1" x14ac:dyDescent="0.2">
      <c r="A19" s="35">
        <f t="shared" si="1"/>
        <v>11</v>
      </c>
      <c r="B19" s="36"/>
      <c r="C19" s="37" t="s">
        <v>21</v>
      </c>
      <c r="D19" s="43" t="s">
        <v>28</v>
      </c>
      <c r="E19" s="39">
        <v>1</v>
      </c>
      <c r="F19" s="40" t="s">
        <v>5</v>
      </c>
      <c r="G19" s="41"/>
      <c r="H19" s="42">
        <f t="shared" si="0"/>
        <v>0</v>
      </c>
      <c r="I19" s="42"/>
    </row>
    <row r="20" spans="1:9" s="4" customFormat="1" ht="22.5" customHeight="1" x14ac:dyDescent="0.2">
      <c r="A20" s="35">
        <f t="shared" si="1"/>
        <v>12</v>
      </c>
      <c r="B20" s="36"/>
      <c r="C20" s="37" t="s">
        <v>105</v>
      </c>
      <c r="D20" s="43" t="s">
        <v>104</v>
      </c>
      <c r="E20" s="39">
        <v>1</v>
      </c>
      <c r="F20" s="40" t="s">
        <v>5</v>
      </c>
      <c r="G20" s="41"/>
      <c r="H20" s="42">
        <f t="shared" si="0"/>
        <v>0</v>
      </c>
      <c r="I20" s="42"/>
    </row>
    <row r="21" spans="1:9" s="4" customFormat="1" ht="22.5" customHeight="1" x14ac:dyDescent="0.2">
      <c r="A21" s="35">
        <f t="shared" si="1"/>
        <v>13</v>
      </c>
      <c r="B21" s="36"/>
      <c r="C21" s="37" t="s">
        <v>106</v>
      </c>
      <c r="D21" s="43" t="s">
        <v>107</v>
      </c>
      <c r="E21" s="39">
        <v>1</v>
      </c>
      <c r="F21" s="40" t="s">
        <v>5</v>
      </c>
      <c r="G21" s="41"/>
      <c r="H21" s="42">
        <f t="shared" si="0"/>
        <v>0</v>
      </c>
      <c r="I21" s="42"/>
    </row>
    <row r="22" spans="1:9" s="4" customFormat="1" ht="22.5" customHeight="1" x14ac:dyDescent="0.2">
      <c r="A22" s="35">
        <f t="shared" si="1"/>
        <v>14</v>
      </c>
      <c r="B22" s="36"/>
      <c r="C22" s="37" t="s">
        <v>108</v>
      </c>
      <c r="D22" s="43" t="s">
        <v>12</v>
      </c>
      <c r="E22" s="39">
        <v>3</v>
      </c>
      <c r="F22" s="40" t="s">
        <v>5</v>
      </c>
      <c r="G22" s="41"/>
      <c r="H22" s="42">
        <f t="shared" si="0"/>
        <v>0</v>
      </c>
      <c r="I22" s="42"/>
    </row>
    <row r="23" spans="1:9" s="4" customFormat="1" ht="22.5" customHeight="1" x14ac:dyDescent="0.2">
      <c r="A23" s="35">
        <f t="shared" si="1"/>
        <v>15</v>
      </c>
      <c r="B23" s="36"/>
      <c r="C23" s="37" t="s">
        <v>24</v>
      </c>
      <c r="D23" s="43" t="s">
        <v>23</v>
      </c>
      <c r="E23" s="39">
        <v>0.2</v>
      </c>
      <c r="F23" s="40" t="s">
        <v>5</v>
      </c>
      <c r="G23" s="41"/>
      <c r="H23" s="42">
        <f t="shared" si="0"/>
        <v>0</v>
      </c>
      <c r="I23" s="42"/>
    </row>
    <row r="24" spans="1:9" s="4" customFormat="1" ht="22.5" customHeight="1" x14ac:dyDescent="0.2">
      <c r="A24" s="35">
        <f t="shared" si="1"/>
        <v>16</v>
      </c>
      <c r="B24" s="36"/>
      <c r="C24" s="37" t="s">
        <v>25</v>
      </c>
      <c r="D24" s="43" t="s">
        <v>26</v>
      </c>
      <c r="E24" s="39">
        <v>2</v>
      </c>
      <c r="F24" s="40" t="s">
        <v>5</v>
      </c>
      <c r="G24" s="41"/>
      <c r="H24" s="42">
        <f t="shared" si="0"/>
        <v>0</v>
      </c>
      <c r="I24" s="42"/>
    </row>
    <row r="25" spans="1:9" s="4" customFormat="1" ht="22.5" customHeight="1" x14ac:dyDescent="0.2">
      <c r="A25" s="35">
        <f t="shared" si="1"/>
        <v>17</v>
      </c>
      <c r="B25" s="36"/>
      <c r="C25" s="37" t="s">
        <v>55</v>
      </c>
      <c r="D25" s="43" t="s">
        <v>57</v>
      </c>
      <c r="E25" s="39">
        <v>3</v>
      </c>
      <c r="F25" s="40" t="s">
        <v>5</v>
      </c>
      <c r="G25" s="41"/>
      <c r="H25" s="42">
        <f t="shared" si="0"/>
        <v>0</v>
      </c>
      <c r="I25" s="42"/>
    </row>
    <row r="26" spans="1:9" s="4" customFormat="1" ht="22.5" customHeight="1" x14ac:dyDescent="0.2">
      <c r="A26" s="35">
        <f t="shared" si="1"/>
        <v>18</v>
      </c>
      <c r="B26" s="36"/>
      <c r="C26" s="37" t="s">
        <v>56</v>
      </c>
      <c r="D26" s="43" t="s">
        <v>58</v>
      </c>
      <c r="E26" s="39">
        <v>2</v>
      </c>
      <c r="F26" s="40" t="s">
        <v>5</v>
      </c>
      <c r="G26" s="41"/>
      <c r="H26" s="42">
        <f t="shared" si="0"/>
        <v>0</v>
      </c>
      <c r="I26" s="42"/>
    </row>
    <row r="27" spans="1:9" s="4" customFormat="1" ht="22.5" customHeight="1" x14ac:dyDescent="0.2">
      <c r="A27" s="35">
        <f t="shared" si="1"/>
        <v>19</v>
      </c>
      <c r="B27" s="36"/>
      <c r="C27" s="37" t="s">
        <v>55</v>
      </c>
      <c r="D27" s="43" t="s">
        <v>50</v>
      </c>
      <c r="E27" s="39">
        <v>3</v>
      </c>
      <c r="F27" s="40" t="s">
        <v>5</v>
      </c>
      <c r="G27" s="41"/>
      <c r="H27" s="42">
        <f t="shared" si="0"/>
        <v>0</v>
      </c>
      <c r="I27" s="42"/>
    </row>
    <row r="28" spans="1:9" s="4" customFormat="1" ht="22.5" customHeight="1" x14ac:dyDescent="0.2">
      <c r="A28" s="35">
        <f t="shared" si="1"/>
        <v>20</v>
      </c>
      <c r="B28" s="36"/>
      <c r="C28" s="37" t="s">
        <v>55</v>
      </c>
      <c r="D28" s="43" t="s">
        <v>51</v>
      </c>
      <c r="E28" s="39">
        <v>1</v>
      </c>
      <c r="F28" s="40" t="s">
        <v>5</v>
      </c>
      <c r="G28" s="41"/>
      <c r="H28" s="42">
        <f t="shared" si="0"/>
        <v>0</v>
      </c>
      <c r="I28" s="42"/>
    </row>
    <row r="29" spans="1:9" s="4" customFormat="1" ht="22.5" customHeight="1" x14ac:dyDescent="0.2">
      <c r="A29" s="35">
        <f t="shared" si="1"/>
        <v>21</v>
      </c>
      <c r="B29" s="36"/>
      <c r="C29" s="37" t="s">
        <v>56</v>
      </c>
      <c r="D29" s="43" t="s">
        <v>52</v>
      </c>
      <c r="E29" s="39">
        <v>1</v>
      </c>
      <c r="F29" s="40" t="s">
        <v>5</v>
      </c>
      <c r="G29" s="41"/>
      <c r="H29" s="42">
        <f t="shared" si="0"/>
        <v>0</v>
      </c>
      <c r="I29" s="42"/>
    </row>
    <row r="30" spans="1:9" s="4" customFormat="1" ht="22.5" customHeight="1" x14ac:dyDescent="0.2">
      <c r="A30" s="35">
        <f t="shared" si="1"/>
        <v>22</v>
      </c>
      <c r="B30" s="36"/>
      <c r="C30" s="37" t="s">
        <v>55</v>
      </c>
      <c r="D30" s="43" t="s">
        <v>31</v>
      </c>
      <c r="E30" s="39">
        <v>3</v>
      </c>
      <c r="F30" s="40" t="s">
        <v>5</v>
      </c>
      <c r="G30" s="41"/>
      <c r="H30" s="42">
        <f t="shared" si="0"/>
        <v>0</v>
      </c>
      <c r="I30" s="42"/>
    </row>
    <row r="31" spans="1:9" s="4" customFormat="1" ht="22.5" customHeight="1" x14ac:dyDescent="0.2">
      <c r="A31" s="35">
        <f t="shared" si="1"/>
        <v>23</v>
      </c>
      <c r="B31" s="36"/>
      <c r="C31" s="37" t="s">
        <v>55</v>
      </c>
      <c r="D31" s="43" t="s">
        <v>33</v>
      </c>
      <c r="E31" s="39">
        <v>3</v>
      </c>
      <c r="F31" s="40" t="s">
        <v>5</v>
      </c>
      <c r="G31" s="41"/>
      <c r="H31" s="42">
        <f t="shared" si="0"/>
        <v>0</v>
      </c>
      <c r="I31" s="42"/>
    </row>
    <row r="32" spans="1:9" s="4" customFormat="1" ht="22.5" customHeight="1" x14ac:dyDescent="0.2">
      <c r="A32" s="35">
        <f t="shared" si="1"/>
        <v>24</v>
      </c>
      <c r="B32" s="36"/>
      <c r="C32" s="37" t="s">
        <v>56</v>
      </c>
      <c r="D32" s="43" t="s">
        <v>32</v>
      </c>
      <c r="E32" s="39">
        <v>3</v>
      </c>
      <c r="F32" s="40" t="s">
        <v>5</v>
      </c>
      <c r="G32" s="41"/>
      <c r="H32" s="42">
        <f t="shared" si="0"/>
        <v>0</v>
      </c>
      <c r="I32" s="42"/>
    </row>
    <row r="33" spans="1:9" s="4" customFormat="1" ht="22.5" customHeight="1" x14ac:dyDescent="0.2">
      <c r="A33" s="35">
        <f t="shared" si="1"/>
        <v>25</v>
      </c>
      <c r="B33" s="36"/>
      <c r="C33" s="37" t="s">
        <v>48</v>
      </c>
      <c r="D33" s="43" t="s">
        <v>34</v>
      </c>
      <c r="E33" s="39">
        <v>3</v>
      </c>
      <c r="F33" s="40" t="s">
        <v>5</v>
      </c>
      <c r="G33" s="41"/>
      <c r="H33" s="42">
        <f t="shared" si="0"/>
        <v>0</v>
      </c>
      <c r="I33" s="42"/>
    </row>
    <row r="34" spans="1:9" s="4" customFormat="1" ht="22.5" customHeight="1" x14ac:dyDescent="0.2">
      <c r="A34" s="35">
        <f t="shared" si="1"/>
        <v>26</v>
      </c>
      <c r="B34" s="36"/>
      <c r="C34" s="37" t="s">
        <v>49</v>
      </c>
      <c r="D34" s="43" t="s">
        <v>59</v>
      </c>
      <c r="E34" s="39">
        <v>10</v>
      </c>
      <c r="F34" s="40" t="s">
        <v>5</v>
      </c>
      <c r="G34" s="41"/>
      <c r="H34" s="42">
        <f t="shared" si="0"/>
        <v>0</v>
      </c>
      <c r="I34" s="42"/>
    </row>
    <row r="35" spans="1:9" s="4" customFormat="1" ht="22.5" customHeight="1" x14ac:dyDescent="0.2">
      <c r="A35" s="35">
        <f t="shared" si="1"/>
        <v>27</v>
      </c>
      <c r="B35" s="36"/>
      <c r="C35" s="37" t="s">
        <v>14</v>
      </c>
      <c r="D35" s="40"/>
      <c r="E35" s="39">
        <v>5</v>
      </c>
      <c r="F35" s="40" t="s">
        <v>6</v>
      </c>
      <c r="G35" s="41"/>
      <c r="H35" s="42">
        <f t="shared" si="0"/>
        <v>0</v>
      </c>
      <c r="I35" s="42"/>
    </row>
    <row r="36" spans="1:9" s="4" customFormat="1" ht="22.5" customHeight="1" x14ac:dyDescent="0.2">
      <c r="A36" s="35">
        <f t="shared" si="1"/>
        <v>28</v>
      </c>
      <c r="B36" s="36"/>
      <c r="C36" s="37" t="s">
        <v>53</v>
      </c>
      <c r="D36" s="43" t="s">
        <v>223</v>
      </c>
      <c r="E36" s="39">
        <v>10</v>
      </c>
      <c r="F36" s="40" t="s">
        <v>8</v>
      </c>
      <c r="G36" s="41"/>
      <c r="H36" s="42">
        <f t="shared" si="0"/>
        <v>0</v>
      </c>
      <c r="I36" s="42"/>
    </row>
    <row r="37" spans="1:9" s="4" customFormat="1" ht="22.5" customHeight="1" x14ac:dyDescent="0.2">
      <c r="A37" s="44"/>
      <c r="B37" s="45"/>
      <c r="C37" s="46" t="s">
        <v>224</v>
      </c>
      <c r="D37" s="38"/>
      <c r="E37" s="39"/>
      <c r="F37" s="40"/>
      <c r="G37" s="47"/>
      <c r="H37" s="48">
        <f>SUM(H9:H36)</f>
        <v>0</v>
      </c>
      <c r="I37" s="42"/>
    </row>
    <row r="38" spans="1:9" s="4" customFormat="1" ht="22.5" customHeight="1" x14ac:dyDescent="0.2">
      <c r="A38" s="44"/>
      <c r="B38" s="45"/>
      <c r="C38" s="37"/>
      <c r="D38" s="38"/>
      <c r="E38" s="39"/>
      <c r="F38" s="40"/>
      <c r="G38" s="47"/>
      <c r="H38" s="42"/>
      <c r="I38" s="42"/>
    </row>
    <row r="39" spans="1:9" s="2" customFormat="1" ht="22.5" customHeight="1" x14ac:dyDescent="0.2">
      <c r="A39" s="34">
        <v>2</v>
      </c>
      <c r="B39" s="34"/>
      <c r="C39" s="26" t="s">
        <v>109</v>
      </c>
      <c r="D39" s="27"/>
      <c r="E39" s="27"/>
      <c r="F39" s="28"/>
      <c r="G39" s="29"/>
      <c r="H39" s="29"/>
      <c r="I39" s="30"/>
    </row>
    <row r="40" spans="1:9" s="4" customFormat="1" ht="186" customHeight="1" x14ac:dyDescent="0.2">
      <c r="A40" s="49">
        <v>1</v>
      </c>
      <c r="B40" s="50"/>
      <c r="C40" s="37" t="s">
        <v>91</v>
      </c>
      <c r="D40" s="43" t="s">
        <v>90</v>
      </c>
      <c r="E40" s="39">
        <v>1</v>
      </c>
      <c r="F40" s="40" t="s">
        <v>5</v>
      </c>
      <c r="G40" s="41"/>
      <c r="H40" s="42">
        <f t="shared" ref="H40:H56" si="2">IF(F40="%",E40*G40/100,E40*G40)</f>
        <v>0</v>
      </c>
      <c r="I40" s="42"/>
    </row>
    <row r="41" spans="1:9" s="4" customFormat="1" ht="39.75" customHeight="1" x14ac:dyDescent="0.2">
      <c r="A41" s="49">
        <f t="shared" si="1"/>
        <v>2</v>
      </c>
      <c r="B41" s="50"/>
      <c r="C41" s="37" t="s">
        <v>98</v>
      </c>
      <c r="D41" s="43" t="s">
        <v>99</v>
      </c>
      <c r="E41" s="39">
        <v>3</v>
      </c>
      <c r="F41" s="40" t="s">
        <v>5</v>
      </c>
      <c r="G41" s="41"/>
      <c r="H41" s="42">
        <f t="shared" si="2"/>
        <v>0</v>
      </c>
      <c r="I41" s="42"/>
    </row>
    <row r="42" spans="1:9" s="4" customFormat="1" ht="39.75" customHeight="1" x14ac:dyDescent="0.2">
      <c r="A42" s="49">
        <f t="shared" si="1"/>
        <v>3</v>
      </c>
      <c r="B42" s="50"/>
      <c r="C42" s="37" t="s">
        <v>110</v>
      </c>
      <c r="D42" s="38" t="s">
        <v>111</v>
      </c>
      <c r="E42" s="39">
        <v>1</v>
      </c>
      <c r="F42" s="40" t="s">
        <v>11</v>
      </c>
      <c r="G42" s="41"/>
      <c r="H42" s="42">
        <f t="shared" si="2"/>
        <v>0</v>
      </c>
      <c r="I42" s="42"/>
    </row>
    <row r="43" spans="1:9" s="4" customFormat="1" ht="22.5" customHeight="1" x14ac:dyDescent="0.2">
      <c r="A43" s="49">
        <f t="shared" si="1"/>
        <v>4</v>
      </c>
      <c r="B43" s="50"/>
      <c r="C43" s="37" t="s">
        <v>100</v>
      </c>
      <c r="D43" s="43" t="s">
        <v>102</v>
      </c>
      <c r="E43" s="39">
        <v>1</v>
      </c>
      <c r="F43" s="40" t="s">
        <v>5</v>
      </c>
      <c r="G43" s="41"/>
      <c r="H43" s="42">
        <f t="shared" si="2"/>
        <v>0</v>
      </c>
      <c r="I43" s="42"/>
    </row>
    <row r="44" spans="1:9" s="4" customFormat="1" ht="22.5" customHeight="1" x14ac:dyDescent="0.2">
      <c r="A44" s="49">
        <f t="shared" si="1"/>
        <v>5</v>
      </c>
      <c r="B44" s="50"/>
      <c r="C44" s="37" t="s">
        <v>101</v>
      </c>
      <c r="D44" s="43" t="s">
        <v>103</v>
      </c>
      <c r="E44" s="39">
        <v>1</v>
      </c>
      <c r="F44" s="40" t="s">
        <v>5</v>
      </c>
      <c r="G44" s="41"/>
      <c r="H44" s="42">
        <f t="shared" si="2"/>
        <v>0</v>
      </c>
      <c r="I44" s="42"/>
    </row>
    <row r="45" spans="1:9" s="4" customFormat="1" ht="22.5" customHeight="1" x14ac:dyDescent="0.2">
      <c r="A45" s="49">
        <f t="shared" si="1"/>
        <v>6</v>
      </c>
      <c r="B45" s="50"/>
      <c r="C45" s="37" t="s">
        <v>116</v>
      </c>
      <c r="D45" s="43" t="s">
        <v>117</v>
      </c>
      <c r="E45" s="39">
        <v>1</v>
      </c>
      <c r="F45" s="40" t="s">
        <v>5</v>
      </c>
      <c r="G45" s="41"/>
      <c r="H45" s="42">
        <f t="shared" si="2"/>
        <v>0</v>
      </c>
      <c r="I45" s="42"/>
    </row>
    <row r="46" spans="1:9" s="4" customFormat="1" ht="22.5" customHeight="1" x14ac:dyDescent="0.2">
      <c r="A46" s="49">
        <f t="shared" si="1"/>
        <v>7</v>
      </c>
      <c r="B46" s="50"/>
      <c r="C46" s="37" t="s">
        <v>120</v>
      </c>
      <c r="D46" s="43" t="s">
        <v>121</v>
      </c>
      <c r="E46" s="39">
        <v>1</v>
      </c>
      <c r="F46" s="40" t="s">
        <v>5</v>
      </c>
      <c r="G46" s="41"/>
      <c r="H46" s="42">
        <f t="shared" si="2"/>
        <v>0</v>
      </c>
      <c r="I46" s="42"/>
    </row>
    <row r="47" spans="1:9" s="4" customFormat="1" ht="22.5" customHeight="1" x14ac:dyDescent="0.2">
      <c r="A47" s="49">
        <f t="shared" si="1"/>
        <v>8</v>
      </c>
      <c r="B47" s="50"/>
      <c r="C47" s="37" t="s">
        <v>118</v>
      </c>
      <c r="D47" s="43" t="s">
        <v>119</v>
      </c>
      <c r="E47" s="39">
        <v>1</v>
      </c>
      <c r="F47" s="40" t="s">
        <v>5</v>
      </c>
      <c r="G47" s="41"/>
      <c r="H47" s="42">
        <f t="shared" si="2"/>
        <v>0</v>
      </c>
      <c r="I47" s="42"/>
    </row>
    <row r="48" spans="1:9" s="4" customFormat="1" ht="22.5" customHeight="1" x14ac:dyDescent="0.2">
      <c r="A48" s="49">
        <f t="shared" si="1"/>
        <v>9</v>
      </c>
      <c r="B48" s="50"/>
      <c r="C48" s="37" t="s">
        <v>29</v>
      </c>
      <c r="D48" s="43" t="s">
        <v>30</v>
      </c>
      <c r="E48" s="39">
        <v>1</v>
      </c>
      <c r="F48" s="40" t="s">
        <v>5</v>
      </c>
      <c r="G48" s="41"/>
      <c r="H48" s="42">
        <f t="shared" si="2"/>
        <v>0</v>
      </c>
      <c r="I48" s="42"/>
    </row>
    <row r="49" spans="1:169" s="4" customFormat="1" ht="22.5" customHeight="1" x14ac:dyDescent="0.2">
      <c r="A49" s="49">
        <f t="shared" si="1"/>
        <v>10</v>
      </c>
      <c r="B49" s="50"/>
      <c r="C49" s="37" t="s">
        <v>113</v>
      </c>
      <c r="D49" s="43" t="s">
        <v>112</v>
      </c>
      <c r="E49" s="39">
        <v>1</v>
      </c>
      <c r="F49" s="40" t="s">
        <v>5</v>
      </c>
      <c r="G49" s="41"/>
      <c r="H49" s="42">
        <f t="shared" si="2"/>
        <v>0</v>
      </c>
      <c r="I49" s="42"/>
    </row>
    <row r="50" spans="1:169" s="4" customFormat="1" ht="22.5" customHeight="1" x14ac:dyDescent="0.2">
      <c r="A50" s="49">
        <f t="shared" si="1"/>
        <v>11</v>
      </c>
      <c r="B50" s="50"/>
      <c r="C50" s="37" t="s">
        <v>114</v>
      </c>
      <c r="D50" s="43" t="s">
        <v>65</v>
      </c>
      <c r="E50" s="39">
        <v>1</v>
      </c>
      <c r="F50" s="40" t="s">
        <v>5</v>
      </c>
      <c r="G50" s="41"/>
      <c r="H50" s="42">
        <f t="shared" si="2"/>
        <v>0</v>
      </c>
      <c r="I50" s="42"/>
    </row>
    <row r="51" spans="1:169" s="4" customFormat="1" ht="22.5" customHeight="1" x14ac:dyDescent="0.2">
      <c r="A51" s="49">
        <f t="shared" si="1"/>
        <v>12</v>
      </c>
      <c r="B51" s="50"/>
      <c r="C51" s="37" t="s">
        <v>115</v>
      </c>
      <c r="D51" s="43" t="s">
        <v>22</v>
      </c>
      <c r="E51" s="39">
        <v>2</v>
      </c>
      <c r="F51" s="40" t="s">
        <v>5</v>
      </c>
      <c r="G51" s="41"/>
      <c r="H51" s="42">
        <f t="shared" si="2"/>
        <v>0</v>
      </c>
      <c r="I51" s="42"/>
    </row>
    <row r="52" spans="1:169" s="4" customFormat="1" ht="22.5" customHeight="1" x14ac:dyDescent="0.2">
      <c r="A52" s="49">
        <f t="shared" si="1"/>
        <v>13</v>
      </c>
      <c r="B52" s="50"/>
      <c r="C52" s="37" t="s">
        <v>24</v>
      </c>
      <c r="D52" s="43" t="s">
        <v>23</v>
      </c>
      <c r="E52" s="39">
        <v>0.2</v>
      </c>
      <c r="F52" s="40" t="s">
        <v>5</v>
      </c>
      <c r="G52" s="41"/>
      <c r="H52" s="42">
        <f t="shared" si="2"/>
        <v>0</v>
      </c>
      <c r="I52" s="42"/>
    </row>
    <row r="53" spans="1:169" s="4" customFormat="1" ht="22.5" customHeight="1" x14ac:dyDescent="0.2">
      <c r="A53" s="49">
        <f t="shared" si="1"/>
        <v>14</v>
      </c>
      <c r="B53" s="50"/>
      <c r="C53" s="37" t="s">
        <v>25</v>
      </c>
      <c r="D53" s="43" t="s">
        <v>26</v>
      </c>
      <c r="E53" s="39">
        <v>2</v>
      </c>
      <c r="F53" s="40" t="s">
        <v>5</v>
      </c>
      <c r="G53" s="41"/>
      <c r="H53" s="42">
        <f t="shared" si="2"/>
        <v>0</v>
      </c>
      <c r="I53" s="42"/>
    </row>
    <row r="54" spans="1:169" s="4" customFormat="1" ht="22.5" customHeight="1" x14ac:dyDescent="0.2">
      <c r="A54" s="49">
        <f t="shared" si="1"/>
        <v>15</v>
      </c>
      <c r="B54" s="50"/>
      <c r="C54" s="37" t="s">
        <v>49</v>
      </c>
      <c r="D54" s="43" t="s">
        <v>59</v>
      </c>
      <c r="E54" s="39">
        <v>10</v>
      </c>
      <c r="F54" s="40" t="s">
        <v>5</v>
      </c>
      <c r="G54" s="41"/>
      <c r="H54" s="42">
        <f t="shared" si="2"/>
        <v>0</v>
      </c>
      <c r="I54" s="42"/>
    </row>
    <row r="55" spans="1:169" s="4" customFormat="1" ht="22.5" customHeight="1" x14ac:dyDescent="0.2">
      <c r="A55" s="49">
        <f t="shared" si="1"/>
        <v>16</v>
      </c>
      <c r="B55" s="50"/>
      <c r="C55" s="37" t="s">
        <v>14</v>
      </c>
      <c r="D55" s="40"/>
      <c r="E55" s="39">
        <v>5</v>
      </c>
      <c r="F55" s="40" t="s">
        <v>6</v>
      </c>
      <c r="G55" s="41"/>
      <c r="H55" s="42">
        <f t="shared" si="2"/>
        <v>0</v>
      </c>
      <c r="I55" s="42"/>
    </row>
    <row r="56" spans="1:169" s="4" customFormat="1" ht="22.5" customHeight="1" x14ac:dyDescent="0.2">
      <c r="A56" s="49">
        <f t="shared" si="1"/>
        <v>17</v>
      </c>
      <c r="B56" s="50"/>
      <c r="C56" s="37" t="s">
        <v>53</v>
      </c>
      <c r="D56" s="43" t="s">
        <v>223</v>
      </c>
      <c r="E56" s="39">
        <v>10</v>
      </c>
      <c r="F56" s="40" t="s">
        <v>8</v>
      </c>
      <c r="G56" s="41"/>
      <c r="H56" s="42">
        <f t="shared" si="2"/>
        <v>0</v>
      </c>
      <c r="I56" s="42"/>
    </row>
    <row r="57" spans="1:169" s="4" customFormat="1" ht="22.5" customHeight="1" x14ac:dyDescent="0.2">
      <c r="A57" s="44"/>
      <c r="B57" s="45"/>
      <c r="C57" s="46" t="s">
        <v>225</v>
      </c>
      <c r="D57" s="38"/>
      <c r="E57" s="39"/>
      <c r="F57" s="40"/>
      <c r="G57" s="47"/>
      <c r="H57" s="48">
        <f>SUM(H40:H56)</f>
        <v>0</v>
      </c>
      <c r="I57" s="42"/>
    </row>
    <row r="58" spans="1:169" s="2" customFormat="1" x14ac:dyDescent="0.2">
      <c r="A58" s="25"/>
      <c r="B58" s="25"/>
      <c r="C58" s="26"/>
      <c r="D58" s="27"/>
      <c r="E58" s="27"/>
      <c r="F58" s="28"/>
      <c r="G58" s="29"/>
      <c r="H58" s="29"/>
      <c r="I58" s="30"/>
    </row>
    <row r="59" spans="1:169" s="4" customFormat="1" ht="22.5" customHeight="1" x14ac:dyDescent="0.2">
      <c r="A59" s="44"/>
      <c r="B59" s="45"/>
      <c r="C59" s="46" t="s">
        <v>18</v>
      </c>
      <c r="D59" s="38"/>
      <c r="E59" s="39"/>
      <c r="F59" s="40"/>
      <c r="G59" s="47"/>
      <c r="H59" s="51">
        <f>SUM(H57,H37)</f>
        <v>0</v>
      </c>
      <c r="I59" s="42"/>
      <c r="FM59" s="17">
        <f>SUM(A59:FL59)</f>
        <v>0</v>
      </c>
    </row>
    <row r="60" spans="1:169" s="2" customFormat="1" ht="22.5" customHeight="1" x14ac:dyDescent="0.2">
      <c r="A60" s="25"/>
      <c r="B60" s="25"/>
      <c r="C60" s="26"/>
      <c r="D60" s="27"/>
      <c r="E60" s="27"/>
      <c r="F60" s="28"/>
      <c r="G60" s="29"/>
      <c r="H60" s="29"/>
      <c r="I60" s="30"/>
    </row>
    <row r="61" spans="1:169" s="2" customFormat="1" x14ac:dyDescent="0.2">
      <c r="A61" s="31">
        <v>2</v>
      </c>
      <c r="B61" s="31"/>
      <c r="C61" s="33" t="s">
        <v>128</v>
      </c>
      <c r="D61" s="27"/>
      <c r="E61" s="27"/>
      <c r="F61" s="28"/>
      <c r="G61" s="29"/>
      <c r="H61" s="29"/>
      <c r="I61" s="30"/>
    </row>
    <row r="62" spans="1:169" s="2" customFormat="1" x14ac:dyDescent="0.2">
      <c r="A62" s="25"/>
      <c r="B62" s="25"/>
      <c r="C62" s="26"/>
      <c r="D62" s="27"/>
      <c r="E62" s="27"/>
      <c r="F62" s="28"/>
      <c r="G62" s="29"/>
      <c r="H62" s="29"/>
      <c r="I62" s="30"/>
    </row>
    <row r="63" spans="1:169" ht="22.5" customHeight="1" x14ac:dyDescent="0.2">
      <c r="A63" s="52">
        <v>1</v>
      </c>
      <c r="B63" s="53"/>
      <c r="C63" s="54" t="s">
        <v>39</v>
      </c>
      <c r="D63" s="55"/>
      <c r="E63" s="56"/>
      <c r="F63" s="57"/>
      <c r="G63" s="55"/>
      <c r="H63" s="55"/>
      <c r="I63" s="58"/>
    </row>
    <row r="64" spans="1:169" s="4" customFormat="1" ht="22.5" customHeight="1" x14ac:dyDescent="0.2">
      <c r="A64" s="53">
        <v>1</v>
      </c>
      <c r="B64" s="59"/>
      <c r="C64" s="37" t="s">
        <v>68</v>
      </c>
      <c r="D64" s="38" t="s">
        <v>69</v>
      </c>
      <c r="E64" s="39">
        <v>2</v>
      </c>
      <c r="F64" s="40" t="s">
        <v>5</v>
      </c>
      <c r="G64" s="41"/>
      <c r="H64" s="42">
        <f>IF(F64="%",E64*G64/100,E64*G64)</f>
        <v>0</v>
      </c>
      <c r="I64" s="42" t="s">
        <v>217</v>
      </c>
    </row>
    <row r="65" spans="1:9" s="4" customFormat="1" ht="22.5" customHeight="1" x14ac:dyDescent="0.2">
      <c r="A65" s="53">
        <f>A64+1</f>
        <v>2</v>
      </c>
      <c r="B65" s="59"/>
      <c r="C65" s="37" t="s">
        <v>38</v>
      </c>
      <c r="D65" s="38" t="s">
        <v>37</v>
      </c>
      <c r="E65" s="39">
        <v>4</v>
      </c>
      <c r="F65" s="40" t="s">
        <v>5</v>
      </c>
      <c r="G65" s="41"/>
      <c r="H65" s="42">
        <f>IF(F65="%",E65*G65/100,E65*G65)</f>
        <v>0</v>
      </c>
      <c r="I65" s="42" t="s">
        <v>218</v>
      </c>
    </row>
    <row r="66" spans="1:9" s="4" customFormat="1" ht="22.5" customHeight="1" x14ac:dyDescent="0.2">
      <c r="A66" s="53">
        <f>A65+1</f>
        <v>3</v>
      </c>
      <c r="B66" s="59"/>
      <c r="C66" s="37" t="s">
        <v>60</v>
      </c>
      <c r="D66" s="38" t="s">
        <v>61</v>
      </c>
      <c r="E66" s="39">
        <v>9</v>
      </c>
      <c r="F66" s="40" t="s">
        <v>5</v>
      </c>
      <c r="G66" s="41"/>
      <c r="H66" s="42">
        <f>IF(F66="%",E66*G66/100,E66*G66)</f>
        <v>0</v>
      </c>
      <c r="I66" s="42"/>
    </row>
    <row r="67" spans="1:9" s="4" customFormat="1" ht="22.5" customHeight="1" x14ac:dyDescent="0.2">
      <c r="A67" s="53">
        <f>A66+1</f>
        <v>4</v>
      </c>
      <c r="B67" s="59"/>
      <c r="C67" s="37" t="s">
        <v>122</v>
      </c>
      <c r="D67" s="38" t="s">
        <v>62</v>
      </c>
      <c r="E67" s="39">
        <v>9</v>
      </c>
      <c r="F67" s="40" t="s">
        <v>5</v>
      </c>
      <c r="G67" s="41"/>
      <c r="H67" s="42">
        <f>IF(F67="%",E67*G67/100,E67*G67)</f>
        <v>0</v>
      </c>
      <c r="I67" s="42"/>
    </row>
    <row r="68" spans="1:9" s="4" customFormat="1" ht="22.5" customHeight="1" x14ac:dyDescent="0.2">
      <c r="A68" s="53">
        <f>A67+1</f>
        <v>5</v>
      </c>
      <c r="B68" s="59"/>
      <c r="C68" s="37" t="s">
        <v>226</v>
      </c>
      <c r="D68" s="43" t="s">
        <v>227</v>
      </c>
      <c r="E68" s="39">
        <v>12</v>
      </c>
      <c r="F68" s="40" t="s">
        <v>5</v>
      </c>
      <c r="G68" s="41"/>
      <c r="H68" s="42">
        <f>IF(F68="%",E68*G68/100,E68*G68)</f>
        <v>0</v>
      </c>
      <c r="I68" s="42"/>
    </row>
    <row r="69" spans="1:9" s="4" customFormat="1" ht="22.5" customHeight="1" x14ac:dyDescent="0.2">
      <c r="A69" s="60"/>
      <c r="B69" s="60"/>
      <c r="C69" s="46" t="s">
        <v>41</v>
      </c>
      <c r="D69" s="61"/>
      <c r="E69" s="39"/>
      <c r="F69" s="40"/>
      <c r="G69" s="47"/>
      <c r="H69" s="48">
        <f>SUM(H64:H68)</f>
        <v>0</v>
      </c>
      <c r="I69" s="42"/>
    </row>
    <row r="70" spans="1:9" s="2" customFormat="1" x14ac:dyDescent="0.2">
      <c r="A70" s="25"/>
      <c r="B70" s="25"/>
      <c r="C70" s="26"/>
      <c r="D70" s="27"/>
      <c r="E70" s="27"/>
      <c r="F70" s="28"/>
      <c r="G70" s="29"/>
      <c r="H70" s="29"/>
      <c r="I70" s="30"/>
    </row>
    <row r="71" spans="1:9" ht="22.5" customHeight="1" x14ac:dyDescent="0.2">
      <c r="A71" s="52">
        <v>2</v>
      </c>
      <c r="B71" s="53"/>
      <c r="C71" s="54" t="s">
        <v>40</v>
      </c>
      <c r="D71" s="55"/>
      <c r="E71" s="56"/>
      <c r="F71" s="57"/>
      <c r="G71" s="55"/>
      <c r="H71" s="55"/>
      <c r="I71" s="58"/>
    </row>
    <row r="72" spans="1:9" s="4" customFormat="1" ht="22.5" customHeight="1" x14ac:dyDescent="0.2">
      <c r="A72" s="62">
        <v>1</v>
      </c>
      <c r="B72" s="63"/>
      <c r="C72" s="37" t="s">
        <v>13</v>
      </c>
      <c r="D72" s="38" t="s">
        <v>19</v>
      </c>
      <c r="E72" s="39">
        <v>3</v>
      </c>
      <c r="F72" s="40" t="s">
        <v>7</v>
      </c>
      <c r="G72" s="41"/>
      <c r="H72" s="42">
        <f t="shared" ref="H72:H80" si="3">IF(F72="%",E72*G72/100,E72*G72)</f>
        <v>0</v>
      </c>
      <c r="I72" s="42"/>
    </row>
    <row r="73" spans="1:9" s="4" customFormat="1" ht="22.5" customHeight="1" x14ac:dyDescent="0.2">
      <c r="A73" s="62">
        <f>A72+1</f>
        <v>2</v>
      </c>
      <c r="B73" s="63"/>
      <c r="C73" s="37" t="s">
        <v>13</v>
      </c>
      <c r="D73" s="38" t="s">
        <v>15</v>
      </c>
      <c r="E73" s="39">
        <v>3</v>
      </c>
      <c r="F73" s="40" t="s">
        <v>7</v>
      </c>
      <c r="G73" s="41"/>
      <c r="H73" s="42">
        <f t="shared" si="3"/>
        <v>0</v>
      </c>
      <c r="I73" s="42"/>
    </row>
    <row r="74" spans="1:9" s="4" customFormat="1" ht="22.5" customHeight="1" x14ac:dyDescent="0.2">
      <c r="A74" s="62">
        <f t="shared" ref="A74:A80" si="4">A73+1</f>
        <v>3</v>
      </c>
      <c r="B74" s="63"/>
      <c r="C74" s="37" t="s">
        <v>13</v>
      </c>
      <c r="D74" s="38" t="s">
        <v>16</v>
      </c>
      <c r="E74" s="39">
        <v>40</v>
      </c>
      <c r="F74" s="40" t="s">
        <v>7</v>
      </c>
      <c r="G74" s="41"/>
      <c r="H74" s="42">
        <f t="shared" si="3"/>
        <v>0</v>
      </c>
      <c r="I74" s="42"/>
    </row>
    <row r="75" spans="1:9" s="4" customFormat="1" ht="22.5" customHeight="1" x14ac:dyDescent="0.2">
      <c r="A75" s="62">
        <f t="shared" si="4"/>
        <v>4</v>
      </c>
      <c r="B75" s="63"/>
      <c r="C75" s="37" t="s">
        <v>13</v>
      </c>
      <c r="D75" s="38" t="s">
        <v>17</v>
      </c>
      <c r="E75" s="39">
        <v>3</v>
      </c>
      <c r="F75" s="40" t="s">
        <v>7</v>
      </c>
      <c r="G75" s="41"/>
      <c r="H75" s="42">
        <f t="shared" si="3"/>
        <v>0</v>
      </c>
      <c r="I75" s="42"/>
    </row>
    <row r="76" spans="1:9" s="4" customFormat="1" ht="22.5" customHeight="1" x14ac:dyDescent="0.2">
      <c r="A76" s="62">
        <f t="shared" si="4"/>
        <v>5</v>
      </c>
      <c r="B76" s="63"/>
      <c r="C76" s="37" t="s">
        <v>13</v>
      </c>
      <c r="D76" s="38" t="s">
        <v>222</v>
      </c>
      <c r="E76" s="39">
        <v>8</v>
      </c>
      <c r="F76" s="40" t="s">
        <v>7</v>
      </c>
      <c r="G76" s="41"/>
      <c r="H76" s="42">
        <f t="shared" si="3"/>
        <v>0</v>
      </c>
      <c r="I76" s="42"/>
    </row>
    <row r="77" spans="1:9" s="4" customFormat="1" ht="22.5" customHeight="1" x14ac:dyDescent="0.2">
      <c r="A77" s="62">
        <f t="shared" si="4"/>
        <v>6</v>
      </c>
      <c r="B77" s="63"/>
      <c r="C77" s="37" t="s">
        <v>13</v>
      </c>
      <c r="D77" s="38" t="s">
        <v>148</v>
      </c>
      <c r="E77" s="39">
        <v>6</v>
      </c>
      <c r="F77" s="40" t="s">
        <v>7</v>
      </c>
      <c r="G77" s="41"/>
      <c r="H77" s="42">
        <f t="shared" si="3"/>
        <v>0</v>
      </c>
      <c r="I77" s="42"/>
    </row>
    <row r="78" spans="1:9" s="4" customFormat="1" ht="22.5" customHeight="1" x14ac:dyDescent="0.2">
      <c r="A78" s="62">
        <f t="shared" si="4"/>
        <v>7</v>
      </c>
      <c r="B78" s="63"/>
      <c r="C78" s="37" t="s">
        <v>13</v>
      </c>
      <c r="D78" s="38" t="s">
        <v>138</v>
      </c>
      <c r="E78" s="39">
        <v>10</v>
      </c>
      <c r="F78" s="40" t="s">
        <v>7</v>
      </c>
      <c r="G78" s="41"/>
      <c r="H78" s="42">
        <f t="shared" si="3"/>
        <v>0</v>
      </c>
      <c r="I78" s="42"/>
    </row>
    <row r="79" spans="1:9" s="4" customFormat="1" ht="22.5" customHeight="1" x14ac:dyDescent="0.2">
      <c r="A79" s="62">
        <f t="shared" si="4"/>
        <v>8</v>
      </c>
      <c r="B79" s="63"/>
      <c r="C79" s="37" t="s">
        <v>27</v>
      </c>
      <c r="D79" s="38" t="s">
        <v>70</v>
      </c>
      <c r="E79" s="39">
        <v>2</v>
      </c>
      <c r="F79" s="40" t="s">
        <v>7</v>
      </c>
      <c r="G79" s="41"/>
      <c r="H79" s="42">
        <f t="shared" si="3"/>
        <v>0</v>
      </c>
      <c r="I79" s="42"/>
    </row>
    <row r="80" spans="1:9" s="4" customFormat="1" ht="22.5" customHeight="1" x14ac:dyDescent="0.2">
      <c r="A80" s="62">
        <f t="shared" si="4"/>
        <v>9</v>
      </c>
      <c r="B80" s="63"/>
      <c r="C80" s="37" t="s">
        <v>27</v>
      </c>
      <c r="D80" s="38" t="s">
        <v>127</v>
      </c>
      <c r="E80" s="39">
        <v>25</v>
      </c>
      <c r="F80" s="40" t="s">
        <v>7</v>
      </c>
      <c r="G80" s="41"/>
      <c r="H80" s="42">
        <f t="shared" si="3"/>
        <v>0</v>
      </c>
      <c r="I80" s="42"/>
    </row>
    <row r="81" spans="1:9" s="4" customFormat="1" ht="22.5" customHeight="1" x14ac:dyDescent="0.2">
      <c r="A81" s="60"/>
      <c r="B81" s="60"/>
      <c r="C81" s="46" t="s">
        <v>41</v>
      </c>
      <c r="D81" s="61"/>
      <c r="E81" s="39"/>
      <c r="F81" s="40"/>
      <c r="G81" s="47"/>
      <c r="H81" s="48">
        <f>SUM(H72:H80)</f>
        <v>0</v>
      </c>
      <c r="I81" s="42"/>
    </row>
    <row r="82" spans="1:9" x14ac:dyDescent="0.2">
      <c r="A82" s="64"/>
      <c r="B82" s="64"/>
      <c r="C82" s="65"/>
      <c r="D82" s="55"/>
      <c r="E82" s="56"/>
      <c r="F82" s="57"/>
      <c r="G82" s="55"/>
      <c r="H82" s="55"/>
      <c r="I82" s="58"/>
    </row>
    <row r="83" spans="1:9" ht="22.5" customHeight="1" x14ac:dyDescent="0.2">
      <c r="A83" s="52">
        <v>3</v>
      </c>
      <c r="B83" s="53"/>
      <c r="C83" s="54" t="s">
        <v>54</v>
      </c>
      <c r="D83" s="55"/>
      <c r="E83" s="56"/>
      <c r="F83" s="57"/>
      <c r="G83" s="55"/>
      <c r="H83" s="55"/>
      <c r="I83" s="58"/>
    </row>
    <row r="84" spans="1:9" s="4" customFormat="1" ht="22.5" customHeight="1" x14ac:dyDescent="0.2">
      <c r="A84" s="66">
        <v>1</v>
      </c>
      <c r="B84" s="67"/>
      <c r="C84" s="37" t="s">
        <v>71</v>
      </c>
      <c r="D84" s="38" t="s">
        <v>73</v>
      </c>
      <c r="E84" s="39">
        <v>6</v>
      </c>
      <c r="F84" s="40" t="s">
        <v>7</v>
      </c>
      <c r="G84" s="41"/>
      <c r="H84" s="42">
        <f t="shared" ref="H84:H94" si="5">IF(F84="%",E84*G84/100,E84*G84)</f>
        <v>0</v>
      </c>
      <c r="I84" s="42"/>
    </row>
    <row r="85" spans="1:9" s="4" customFormat="1" ht="22.5" customHeight="1" x14ac:dyDescent="0.2">
      <c r="A85" s="66">
        <f>A84+1</f>
        <v>2</v>
      </c>
      <c r="B85" s="67"/>
      <c r="C85" s="37" t="s">
        <v>67</v>
      </c>
      <c r="D85" s="38" t="s">
        <v>74</v>
      </c>
      <c r="E85" s="39">
        <v>12</v>
      </c>
      <c r="F85" s="40" t="s">
        <v>7</v>
      </c>
      <c r="G85" s="41"/>
      <c r="H85" s="42">
        <f t="shared" si="5"/>
        <v>0</v>
      </c>
      <c r="I85" s="42"/>
    </row>
    <row r="86" spans="1:9" s="4" customFormat="1" ht="22.5" customHeight="1" x14ac:dyDescent="0.2">
      <c r="A86" s="66">
        <f t="shared" ref="A86:A94" si="6">A85+1</f>
        <v>3</v>
      </c>
      <c r="B86" s="67"/>
      <c r="C86" s="37" t="s">
        <v>72</v>
      </c>
      <c r="D86" s="38" t="s">
        <v>77</v>
      </c>
      <c r="E86" s="39">
        <v>12</v>
      </c>
      <c r="F86" s="40" t="s">
        <v>5</v>
      </c>
      <c r="G86" s="41"/>
      <c r="H86" s="42">
        <f t="shared" si="5"/>
        <v>0</v>
      </c>
      <c r="I86" s="42"/>
    </row>
    <row r="87" spans="1:9" s="4" customFormat="1" ht="22.5" customHeight="1" x14ac:dyDescent="0.2">
      <c r="A87" s="66">
        <f t="shared" si="6"/>
        <v>4</v>
      </c>
      <c r="B87" s="67"/>
      <c r="C87" s="37" t="s">
        <v>75</v>
      </c>
      <c r="D87" s="38" t="s">
        <v>76</v>
      </c>
      <c r="E87" s="39">
        <v>10</v>
      </c>
      <c r="F87" s="40" t="s">
        <v>5</v>
      </c>
      <c r="G87" s="41"/>
      <c r="H87" s="42">
        <f t="shared" si="5"/>
        <v>0</v>
      </c>
      <c r="I87" s="42"/>
    </row>
    <row r="88" spans="1:9" s="4" customFormat="1" ht="22.5" customHeight="1" x14ac:dyDescent="0.2">
      <c r="A88" s="66">
        <f t="shared" si="6"/>
        <v>5</v>
      </c>
      <c r="B88" s="67"/>
      <c r="C88" s="37" t="s">
        <v>78</v>
      </c>
      <c r="D88" s="38" t="s">
        <v>79</v>
      </c>
      <c r="E88" s="39">
        <v>8</v>
      </c>
      <c r="F88" s="40" t="s">
        <v>5</v>
      </c>
      <c r="G88" s="41"/>
      <c r="H88" s="42">
        <f t="shared" si="5"/>
        <v>0</v>
      </c>
      <c r="I88" s="42"/>
    </row>
    <row r="89" spans="1:9" s="4" customFormat="1" ht="22.5" customHeight="1" x14ac:dyDescent="0.2">
      <c r="A89" s="66">
        <f t="shared" si="6"/>
        <v>6</v>
      </c>
      <c r="B89" s="67"/>
      <c r="C89" s="37" t="s">
        <v>81</v>
      </c>
      <c r="D89" s="38" t="s">
        <v>80</v>
      </c>
      <c r="E89" s="39">
        <v>6</v>
      </c>
      <c r="F89" s="40" t="s">
        <v>5</v>
      </c>
      <c r="G89" s="41"/>
      <c r="H89" s="42">
        <f t="shared" si="5"/>
        <v>0</v>
      </c>
      <c r="I89" s="42"/>
    </row>
    <row r="90" spans="1:9" s="4" customFormat="1" ht="22.5" customHeight="1" x14ac:dyDescent="0.2">
      <c r="A90" s="66">
        <f t="shared" si="6"/>
        <v>7</v>
      </c>
      <c r="B90" s="67"/>
      <c r="C90" s="37" t="s">
        <v>135</v>
      </c>
      <c r="D90" s="38" t="s">
        <v>147</v>
      </c>
      <c r="E90" s="39">
        <v>33</v>
      </c>
      <c r="F90" s="40" t="s">
        <v>7</v>
      </c>
      <c r="G90" s="41"/>
      <c r="H90" s="42">
        <f t="shared" si="5"/>
        <v>0</v>
      </c>
      <c r="I90" s="42"/>
    </row>
    <row r="91" spans="1:9" s="4" customFormat="1" ht="22.5" customHeight="1" x14ac:dyDescent="0.2">
      <c r="A91" s="66">
        <f t="shared" si="6"/>
        <v>8</v>
      </c>
      <c r="B91" s="67"/>
      <c r="C91" s="37" t="s">
        <v>134</v>
      </c>
      <c r="D91" s="38" t="s">
        <v>146</v>
      </c>
      <c r="E91" s="39">
        <v>50</v>
      </c>
      <c r="F91" s="40" t="s">
        <v>5</v>
      </c>
      <c r="G91" s="41"/>
      <c r="H91" s="42">
        <f t="shared" si="5"/>
        <v>0</v>
      </c>
      <c r="I91" s="42"/>
    </row>
    <row r="92" spans="1:9" s="4" customFormat="1" ht="22.5" customHeight="1" x14ac:dyDescent="0.2">
      <c r="A92" s="66">
        <f t="shared" si="6"/>
        <v>9</v>
      </c>
      <c r="B92" s="67"/>
      <c r="C92" s="37" t="s">
        <v>137</v>
      </c>
      <c r="D92" s="38" t="s">
        <v>136</v>
      </c>
      <c r="E92" s="39">
        <v>10</v>
      </c>
      <c r="F92" s="40" t="s">
        <v>7</v>
      </c>
      <c r="G92" s="41"/>
      <c r="H92" s="42">
        <f t="shared" si="5"/>
        <v>0</v>
      </c>
      <c r="I92" s="42"/>
    </row>
    <row r="93" spans="1:9" s="4" customFormat="1" ht="22.5" customHeight="1" x14ac:dyDescent="0.2">
      <c r="A93" s="66">
        <f t="shared" si="6"/>
        <v>10</v>
      </c>
      <c r="B93" s="67"/>
      <c r="C93" s="37" t="s">
        <v>133</v>
      </c>
      <c r="D93" s="38" t="s">
        <v>132</v>
      </c>
      <c r="E93" s="39">
        <v>2</v>
      </c>
      <c r="F93" s="40" t="s">
        <v>5</v>
      </c>
      <c r="G93" s="41"/>
      <c r="H93" s="42">
        <f t="shared" si="5"/>
        <v>0</v>
      </c>
      <c r="I93" s="42"/>
    </row>
    <row r="94" spans="1:9" s="4" customFormat="1" ht="22.5" customHeight="1" x14ac:dyDescent="0.2">
      <c r="A94" s="66">
        <f t="shared" si="6"/>
        <v>11</v>
      </c>
      <c r="B94" s="67"/>
      <c r="C94" s="37" t="s">
        <v>144</v>
      </c>
      <c r="D94" s="38" t="s">
        <v>145</v>
      </c>
      <c r="E94" s="39">
        <v>1</v>
      </c>
      <c r="F94" s="40" t="s">
        <v>5</v>
      </c>
      <c r="G94" s="41"/>
      <c r="H94" s="42">
        <f t="shared" si="5"/>
        <v>0</v>
      </c>
      <c r="I94" s="42"/>
    </row>
    <row r="95" spans="1:9" s="4" customFormat="1" ht="22.5" customHeight="1" x14ac:dyDescent="0.2">
      <c r="A95" s="60"/>
      <c r="B95" s="60"/>
      <c r="C95" s="46" t="s">
        <v>41</v>
      </c>
      <c r="D95" s="61"/>
      <c r="E95" s="39"/>
      <c r="F95" s="40"/>
      <c r="G95" s="47"/>
      <c r="H95" s="48">
        <f>SUM(H84:H94)</f>
        <v>0</v>
      </c>
      <c r="I95" s="42"/>
    </row>
    <row r="96" spans="1:9" x14ac:dyDescent="0.2">
      <c r="A96" s="64"/>
      <c r="B96" s="64"/>
      <c r="C96" s="65"/>
      <c r="D96" s="55"/>
      <c r="E96" s="56"/>
      <c r="F96" s="57"/>
      <c r="G96" s="55"/>
      <c r="H96" s="55"/>
      <c r="I96" s="58"/>
    </row>
    <row r="97" spans="1:9" ht="22.5" customHeight="1" x14ac:dyDescent="0.2">
      <c r="A97" s="52">
        <v>4</v>
      </c>
      <c r="B97" s="53"/>
      <c r="C97" s="54" t="s">
        <v>173</v>
      </c>
      <c r="D97" s="55"/>
      <c r="E97" s="56"/>
      <c r="F97" s="57"/>
      <c r="G97" s="55"/>
      <c r="H97" s="55"/>
      <c r="I97" s="58"/>
    </row>
    <row r="98" spans="1:9" x14ac:dyDescent="0.2">
      <c r="A98" s="64"/>
      <c r="B98" s="64"/>
      <c r="C98" s="54" t="s">
        <v>189</v>
      </c>
      <c r="D98" s="55"/>
      <c r="E98" s="56"/>
      <c r="F98" s="57"/>
      <c r="G98" s="55"/>
      <c r="H98" s="55"/>
      <c r="I98" s="58"/>
    </row>
    <row r="99" spans="1:9" s="4" customFormat="1" ht="22.5" customHeight="1" x14ac:dyDescent="0.2">
      <c r="A99" s="68">
        <v>1</v>
      </c>
      <c r="B99" s="69"/>
      <c r="C99" s="37" t="s">
        <v>83</v>
      </c>
      <c r="D99" s="38" t="s">
        <v>82</v>
      </c>
      <c r="E99" s="39">
        <v>1</v>
      </c>
      <c r="F99" s="40" t="s">
        <v>5</v>
      </c>
      <c r="G99" s="41"/>
      <c r="H99" s="42">
        <f>IF(F99="%",E99*G99/100,E99*G99)</f>
        <v>0</v>
      </c>
      <c r="I99" s="42"/>
    </row>
    <row r="100" spans="1:9" s="4" customFormat="1" ht="22.5" customHeight="1" x14ac:dyDescent="0.2">
      <c r="A100" s="68">
        <f>A99+1</f>
        <v>2</v>
      </c>
      <c r="B100" s="69"/>
      <c r="C100" s="37" t="s">
        <v>64</v>
      </c>
      <c r="D100" s="38" t="s">
        <v>63</v>
      </c>
      <c r="E100" s="39">
        <v>2</v>
      </c>
      <c r="F100" s="40" t="s">
        <v>5</v>
      </c>
      <c r="G100" s="41"/>
      <c r="H100" s="42">
        <f>IF(F100="%",E100*G100/100,E100*G100)</f>
        <v>0</v>
      </c>
      <c r="I100" s="42"/>
    </row>
    <row r="101" spans="1:9" s="4" customFormat="1" ht="22.5" customHeight="1" x14ac:dyDescent="0.2">
      <c r="A101" s="68">
        <f>A100+1</f>
        <v>3</v>
      </c>
      <c r="B101" s="69"/>
      <c r="C101" s="37" t="s">
        <v>143</v>
      </c>
      <c r="D101" s="38" t="s">
        <v>84</v>
      </c>
      <c r="E101" s="39">
        <v>7</v>
      </c>
      <c r="F101" s="40" t="s">
        <v>5</v>
      </c>
      <c r="G101" s="41"/>
      <c r="H101" s="42">
        <f>IF(F101="%",E101*G101/100,E101*G101)</f>
        <v>0</v>
      </c>
      <c r="I101" s="42"/>
    </row>
    <row r="102" spans="1:9" s="4" customFormat="1" ht="22.5" customHeight="1" x14ac:dyDescent="0.2">
      <c r="A102" s="68">
        <f>A101+1</f>
        <v>4</v>
      </c>
      <c r="B102" s="69"/>
      <c r="C102" s="37" t="s">
        <v>85</v>
      </c>
      <c r="D102" s="38" t="s">
        <v>86</v>
      </c>
      <c r="E102" s="39">
        <v>7</v>
      </c>
      <c r="F102" s="40" t="s">
        <v>5</v>
      </c>
      <c r="G102" s="41"/>
      <c r="H102" s="42">
        <f>IF(F102="%",E102*G102/100,E102*G102)</f>
        <v>0</v>
      </c>
      <c r="I102" s="42"/>
    </row>
    <row r="103" spans="1:9" s="4" customFormat="1" ht="22.5" customHeight="1" x14ac:dyDescent="0.2">
      <c r="A103" s="68">
        <f>A102+1</f>
        <v>5</v>
      </c>
      <c r="B103" s="69"/>
      <c r="C103" s="37" t="s">
        <v>156</v>
      </c>
      <c r="D103" s="38" t="s">
        <v>155</v>
      </c>
      <c r="E103" s="39">
        <v>7</v>
      </c>
      <c r="F103" s="40" t="s">
        <v>5</v>
      </c>
      <c r="G103" s="41"/>
      <c r="H103" s="42">
        <f>IF(F103="%",E103*G103/100,E103*G103)</f>
        <v>0</v>
      </c>
      <c r="I103" s="42"/>
    </row>
    <row r="104" spans="1:9" x14ac:dyDescent="0.2">
      <c r="A104" s="64"/>
      <c r="B104" s="64"/>
      <c r="C104" s="54" t="s">
        <v>190</v>
      </c>
      <c r="D104" s="55"/>
      <c r="E104" s="56"/>
      <c r="F104" s="57"/>
      <c r="G104" s="56"/>
      <c r="H104" s="55"/>
      <c r="I104" s="58"/>
    </row>
    <row r="105" spans="1:9" s="4" customFormat="1" ht="96" customHeight="1" x14ac:dyDescent="0.2">
      <c r="A105" s="68">
        <f>A103+1</f>
        <v>6</v>
      </c>
      <c r="B105" s="69"/>
      <c r="C105" s="37" t="s">
        <v>93</v>
      </c>
      <c r="D105" s="38" t="s">
        <v>92</v>
      </c>
      <c r="E105" s="39">
        <v>1</v>
      </c>
      <c r="F105" s="40" t="s">
        <v>5</v>
      </c>
      <c r="G105" s="41"/>
      <c r="H105" s="42">
        <f t="shared" ref="H105:H120" si="7">IF(F105="%",E105*G105/100,E105*G105)</f>
        <v>0</v>
      </c>
      <c r="I105" s="42"/>
    </row>
    <row r="106" spans="1:9" s="4" customFormat="1" ht="22.5" customHeight="1" x14ac:dyDescent="0.2">
      <c r="A106" s="68">
        <f t="shared" ref="A106:A120" si="8">A105+1</f>
        <v>7</v>
      </c>
      <c r="B106" s="69"/>
      <c r="C106" s="37" t="s">
        <v>150</v>
      </c>
      <c r="D106" s="38" t="s">
        <v>149</v>
      </c>
      <c r="E106" s="39">
        <v>1</v>
      </c>
      <c r="F106" s="40" t="s">
        <v>5</v>
      </c>
      <c r="G106" s="41"/>
      <c r="H106" s="42">
        <f t="shared" si="7"/>
        <v>0</v>
      </c>
      <c r="I106" s="42"/>
    </row>
    <row r="107" spans="1:9" s="4" customFormat="1" ht="39.75" customHeight="1" x14ac:dyDescent="0.2">
      <c r="A107" s="68">
        <f t="shared" si="8"/>
        <v>8</v>
      </c>
      <c r="B107" s="69"/>
      <c r="C107" s="37" t="s">
        <v>94</v>
      </c>
      <c r="D107" s="38" t="s">
        <v>95</v>
      </c>
      <c r="E107" s="39">
        <v>2</v>
      </c>
      <c r="F107" s="40" t="s">
        <v>5</v>
      </c>
      <c r="G107" s="41"/>
      <c r="H107" s="42">
        <f t="shared" si="7"/>
        <v>0</v>
      </c>
      <c r="I107" s="42"/>
    </row>
    <row r="108" spans="1:9" s="4" customFormat="1" ht="39.75" customHeight="1" x14ac:dyDescent="0.2">
      <c r="A108" s="68">
        <f t="shared" si="8"/>
        <v>9</v>
      </c>
      <c r="B108" s="69"/>
      <c r="C108" s="37" t="s">
        <v>98</v>
      </c>
      <c r="D108" s="38" t="s">
        <v>99</v>
      </c>
      <c r="E108" s="39">
        <v>1</v>
      </c>
      <c r="F108" s="40" t="s">
        <v>5</v>
      </c>
      <c r="G108" s="41"/>
      <c r="H108" s="42">
        <f t="shared" si="7"/>
        <v>0</v>
      </c>
      <c r="I108" s="42"/>
    </row>
    <row r="109" spans="1:9" s="4" customFormat="1" ht="22.5" customHeight="1" x14ac:dyDescent="0.2">
      <c r="A109" s="68">
        <f t="shared" si="8"/>
        <v>10</v>
      </c>
      <c r="B109" s="69"/>
      <c r="C109" s="37" t="s">
        <v>142</v>
      </c>
      <c r="D109" s="38" t="s">
        <v>141</v>
      </c>
      <c r="E109" s="39">
        <v>1</v>
      </c>
      <c r="F109" s="40" t="s">
        <v>5</v>
      </c>
      <c r="G109" s="41"/>
      <c r="H109" s="42">
        <f t="shared" si="7"/>
        <v>0</v>
      </c>
      <c r="I109" s="42"/>
    </row>
    <row r="110" spans="1:9" s="4" customFormat="1" ht="22.5" customHeight="1" x14ac:dyDescent="0.2">
      <c r="A110" s="68">
        <f t="shared" si="8"/>
        <v>11</v>
      </c>
      <c r="B110" s="69"/>
      <c r="C110" s="37" t="s">
        <v>143</v>
      </c>
      <c r="D110" s="38" t="s">
        <v>84</v>
      </c>
      <c r="E110" s="39">
        <v>5</v>
      </c>
      <c r="F110" s="40" t="s">
        <v>5</v>
      </c>
      <c r="G110" s="41"/>
      <c r="H110" s="42">
        <f t="shared" si="7"/>
        <v>0</v>
      </c>
      <c r="I110" s="42"/>
    </row>
    <row r="111" spans="1:9" s="4" customFormat="1" ht="22.5" customHeight="1" x14ac:dyDescent="0.2">
      <c r="A111" s="68">
        <f t="shared" si="8"/>
        <v>12</v>
      </c>
      <c r="B111" s="69"/>
      <c r="C111" s="37" t="s">
        <v>85</v>
      </c>
      <c r="D111" s="38" t="s">
        <v>86</v>
      </c>
      <c r="E111" s="39">
        <v>6</v>
      </c>
      <c r="F111" s="40" t="s">
        <v>5</v>
      </c>
      <c r="G111" s="41"/>
      <c r="H111" s="42">
        <f t="shared" si="7"/>
        <v>0</v>
      </c>
      <c r="I111" s="42"/>
    </row>
    <row r="112" spans="1:9" s="4" customFormat="1" ht="22.5" customHeight="1" x14ac:dyDescent="0.2">
      <c r="A112" s="68">
        <f t="shared" si="8"/>
        <v>13</v>
      </c>
      <c r="B112" s="69"/>
      <c r="C112" s="37" t="s">
        <v>156</v>
      </c>
      <c r="D112" s="38" t="s">
        <v>155</v>
      </c>
      <c r="E112" s="39">
        <v>6</v>
      </c>
      <c r="F112" s="40" t="s">
        <v>5</v>
      </c>
      <c r="G112" s="41"/>
      <c r="H112" s="42">
        <f t="shared" si="7"/>
        <v>0</v>
      </c>
      <c r="I112" s="42"/>
    </row>
    <row r="113" spans="1:9" s="4" customFormat="1" ht="22.5" customHeight="1" x14ac:dyDescent="0.2">
      <c r="A113" s="68">
        <f t="shared" si="8"/>
        <v>14</v>
      </c>
      <c r="B113" s="69"/>
      <c r="C113" s="37" t="s">
        <v>151</v>
      </c>
      <c r="D113" s="38" t="s">
        <v>152</v>
      </c>
      <c r="E113" s="39">
        <v>2</v>
      </c>
      <c r="F113" s="40" t="s">
        <v>5</v>
      </c>
      <c r="G113" s="41"/>
      <c r="H113" s="42">
        <f t="shared" si="7"/>
        <v>0</v>
      </c>
      <c r="I113" s="42"/>
    </row>
    <row r="114" spans="1:9" s="4" customFormat="1" ht="22.5" customHeight="1" x14ac:dyDescent="0.2">
      <c r="A114" s="68">
        <f t="shared" si="8"/>
        <v>15</v>
      </c>
      <c r="B114" s="69"/>
      <c r="C114" s="37" t="s">
        <v>153</v>
      </c>
      <c r="D114" s="38" t="s">
        <v>154</v>
      </c>
      <c r="E114" s="39">
        <v>2</v>
      </c>
      <c r="F114" s="40" t="s">
        <v>5</v>
      </c>
      <c r="G114" s="41"/>
      <c r="H114" s="42">
        <f t="shared" si="7"/>
        <v>0</v>
      </c>
      <c r="I114" s="42"/>
    </row>
    <row r="115" spans="1:9" s="4" customFormat="1" ht="22.5" customHeight="1" x14ac:dyDescent="0.2">
      <c r="A115" s="68">
        <f t="shared" si="8"/>
        <v>16</v>
      </c>
      <c r="B115" s="69"/>
      <c r="C115" s="37" t="s">
        <v>158</v>
      </c>
      <c r="D115" s="38" t="s">
        <v>157</v>
      </c>
      <c r="E115" s="39">
        <v>2</v>
      </c>
      <c r="F115" s="40" t="s">
        <v>5</v>
      </c>
      <c r="G115" s="41"/>
      <c r="H115" s="42">
        <f t="shared" si="7"/>
        <v>0</v>
      </c>
      <c r="I115" s="42"/>
    </row>
    <row r="116" spans="1:9" s="4" customFormat="1" ht="22.5" customHeight="1" x14ac:dyDescent="0.2">
      <c r="A116" s="68">
        <f t="shared" si="8"/>
        <v>17</v>
      </c>
      <c r="B116" s="69"/>
      <c r="C116" s="37" t="s">
        <v>55</v>
      </c>
      <c r="D116" s="38" t="s">
        <v>35</v>
      </c>
      <c r="E116" s="39">
        <v>20</v>
      </c>
      <c r="F116" s="40" t="s">
        <v>5</v>
      </c>
      <c r="G116" s="41"/>
      <c r="H116" s="42">
        <f t="shared" si="7"/>
        <v>0</v>
      </c>
      <c r="I116" s="42"/>
    </row>
    <row r="117" spans="1:9" s="4" customFormat="1" ht="22.5" customHeight="1" x14ac:dyDescent="0.2">
      <c r="A117" s="68">
        <f t="shared" si="8"/>
        <v>18</v>
      </c>
      <c r="B117" s="69"/>
      <c r="C117" s="37" t="s">
        <v>56</v>
      </c>
      <c r="D117" s="38" t="s">
        <v>36</v>
      </c>
      <c r="E117" s="39">
        <v>5</v>
      </c>
      <c r="F117" s="40" t="s">
        <v>5</v>
      </c>
      <c r="G117" s="41"/>
      <c r="H117" s="42">
        <f t="shared" si="7"/>
        <v>0</v>
      </c>
      <c r="I117" s="42"/>
    </row>
    <row r="118" spans="1:9" s="4" customFormat="1" ht="22.5" customHeight="1" x14ac:dyDescent="0.2">
      <c r="A118" s="68">
        <f t="shared" si="8"/>
        <v>19</v>
      </c>
      <c r="B118" s="69"/>
      <c r="C118" s="37" t="s">
        <v>48</v>
      </c>
      <c r="D118" s="38" t="s">
        <v>47</v>
      </c>
      <c r="E118" s="39">
        <v>5</v>
      </c>
      <c r="F118" s="40" t="s">
        <v>5</v>
      </c>
      <c r="G118" s="41"/>
      <c r="H118" s="42">
        <f t="shared" si="7"/>
        <v>0</v>
      </c>
      <c r="I118" s="42"/>
    </row>
    <row r="119" spans="1:9" s="4" customFormat="1" ht="22.5" customHeight="1" x14ac:dyDescent="0.2">
      <c r="A119" s="68">
        <f t="shared" si="8"/>
        <v>20</v>
      </c>
      <c r="B119" s="69"/>
      <c r="C119" s="37" t="s">
        <v>56</v>
      </c>
      <c r="D119" s="38" t="s">
        <v>52</v>
      </c>
      <c r="E119" s="39">
        <v>1</v>
      </c>
      <c r="F119" s="40" t="s">
        <v>5</v>
      </c>
      <c r="G119" s="41"/>
      <c r="H119" s="42">
        <f t="shared" si="7"/>
        <v>0</v>
      </c>
      <c r="I119" s="42"/>
    </row>
    <row r="120" spans="1:9" s="4" customFormat="1" ht="22.5" customHeight="1" x14ac:dyDescent="0.2">
      <c r="A120" s="68">
        <f t="shared" si="8"/>
        <v>21</v>
      </c>
      <c r="B120" s="69"/>
      <c r="C120" s="37" t="s">
        <v>49</v>
      </c>
      <c r="D120" s="38" t="s">
        <v>59</v>
      </c>
      <c r="E120" s="39">
        <v>4</v>
      </c>
      <c r="F120" s="40" t="s">
        <v>5</v>
      </c>
      <c r="G120" s="41"/>
      <c r="H120" s="42">
        <f t="shared" si="7"/>
        <v>0</v>
      </c>
      <c r="I120" s="42"/>
    </row>
    <row r="121" spans="1:9" x14ac:dyDescent="0.2">
      <c r="A121" s="64"/>
      <c r="B121" s="64"/>
      <c r="C121" s="54" t="s">
        <v>210</v>
      </c>
      <c r="D121" s="55"/>
      <c r="E121" s="56"/>
      <c r="F121" s="57"/>
      <c r="G121" s="56"/>
      <c r="H121" s="55"/>
      <c r="I121" s="58"/>
    </row>
    <row r="122" spans="1:9" s="4" customFormat="1" ht="22.5" customHeight="1" x14ac:dyDescent="0.2">
      <c r="A122" s="68">
        <f>A120+1</f>
        <v>22</v>
      </c>
      <c r="B122" s="69"/>
      <c r="C122" s="37" t="s">
        <v>140</v>
      </c>
      <c r="D122" s="38" t="s">
        <v>139</v>
      </c>
      <c r="E122" s="39">
        <v>1</v>
      </c>
      <c r="F122" s="40" t="s">
        <v>5</v>
      </c>
      <c r="G122" s="41"/>
      <c r="H122" s="42">
        <f t="shared" ref="H122:H135" si="9">IF(F122="%",E122*G122/100,E122*G122)</f>
        <v>0</v>
      </c>
      <c r="I122" s="42"/>
    </row>
    <row r="123" spans="1:9" s="4" customFormat="1" ht="22.5" customHeight="1" x14ac:dyDescent="0.2">
      <c r="A123" s="68">
        <f t="shared" ref="A123:A135" si="10">A122+1</f>
        <v>23</v>
      </c>
      <c r="B123" s="69"/>
      <c r="C123" s="37" t="s">
        <v>142</v>
      </c>
      <c r="D123" s="38" t="s">
        <v>141</v>
      </c>
      <c r="E123" s="39">
        <v>1</v>
      </c>
      <c r="F123" s="40" t="s">
        <v>5</v>
      </c>
      <c r="G123" s="41"/>
      <c r="H123" s="42">
        <f t="shared" si="9"/>
        <v>0</v>
      </c>
      <c r="I123" s="42"/>
    </row>
    <row r="124" spans="1:9" s="4" customFormat="1" ht="22.5" customHeight="1" x14ac:dyDescent="0.2">
      <c r="A124" s="68">
        <f t="shared" si="10"/>
        <v>24</v>
      </c>
      <c r="B124" s="69"/>
      <c r="C124" s="37" t="s">
        <v>143</v>
      </c>
      <c r="D124" s="38" t="s">
        <v>84</v>
      </c>
      <c r="E124" s="39">
        <v>2</v>
      </c>
      <c r="F124" s="40" t="s">
        <v>5</v>
      </c>
      <c r="G124" s="41"/>
      <c r="H124" s="42">
        <f t="shared" si="9"/>
        <v>0</v>
      </c>
      <c r="I124" s="42"/>
    </row>
    <row r="125" spans="1:9" s="4" customFormat="1" ht="22.5" customHeight="1" x14ac:dyDescent="0.2">
      <c r="A125" s="68">
        <f t="shared" si="10"/>
        <v>25</v>
      </c>
      <c r="B125" s="69"/>
      <c r="C125" s="37" t="s">
        <v>85</v>
      </c>
      <c r="D125" s="38" t="s">
        <v>86</v>
      </c>
      <c r="E125" s="39">
        <v>3</v>
      </c>
      <c r="F125" s="40" t="s">
        <v>5</v>
      </c>
      <c r="G125" s="41"/>
      <c r="H125" s="42">
        <f t="shared" si="9"/>
        <v>0</v>
      </c>
      <c r="I125" s="42"/>
    </row>
    <row r="126" spans="1:9" s="4" customFormat="1" ht="22.5" customHeight="1" x14ac:dyDescent="0.2">
      <c r="A126" s="68">
        <f t="shared" si="10"/>
        <v>26</v>
      </c>
      <c r="B126" s="69"/>
      <c r="C126" s="37" t="s">
        <v>156</v>
      </c>
      <c r="D126" s="38" t="s">
        <v>155</v>
      </c>
      <c r="E126" s="39">
        <v>3</v>
      </c>
      <c r="F126" s="40" t="s">
        <v>5</v>
      </c>
      <c r="G126" s="41"/>
      <c r="H126" s="42">
        <f t="shared" si="9"/>
        <v>0</v>
      </c>
      <c r="I126" s="42"/>
    </row>
    <row r="127" spans="1:9" s="4" customFormat="1" ht="22.5" customHeight="1" x14ac:dyDescent="0.2">
      <c r="A127" s="68">
        <f t="shared" si="10"/>
        <v>27</v>
      </c>
      <c r="B127" s="69"/>
      <c r="C127" s="37" t="s">
        <v>151</v>
      </c>
      <c r="D127" s="38" t="s">
        <v>152</v>
      </c>
      <c r="E127" s="39">
        <v>2</v>
      </c>
      <c r="F127" s="40" t="s">
        <v>5</v>
      </c>
      <c r="G127" s="41"/>
      <c r="H127" s="42">
        <f t="shared" si="9"/>
        <v>0</v>
      </c>
      <c r="I127" s="42"/>
    </row>
    <row r="128" spans="1:9" s="4" customFormat="1" ht="22.5" customHeight="1" x14ac:dyDescent="0.2">
      <c r="A128" s="68">
        <f t="shared" si="10"/>
        <v>28</v>
      </c>
      <c r="B128" s="69"/>
      <c r="C128" s="37" t="s">
        <v>153</v>
      </c>
      <c r="D128" s="38" t="s">
        <v>154</v>
      </c>
      <c r="E128" s="39">
        <v>2</v>
      </c>
      <c r="F128" s="40" t="s">
        <v>5</v>
      </c>
      <c r="G128" s="41"/>
      <c r="H128" s="42">
        <f t="shared" si="9"/>
        <v>0</v>
      </c>
      <c r="I128" s="42"/>
    </row>
    <row r="129" spans="1:9" s="4" customFormat="1" ht="22.5" customHeight="1" x14ac:dyDescent="0.2">
      <c r="A129" s="68">
        <f t="shared" si="10"/>
        <v>29</v>
      </c>
      <c r="B129" s="69"/>
      <c r="C129" s="37" t="s">
        <v>158</v>
      </c>
      <c r="D129" s="38" t="s">
        <v>157</v>
      </c>
      <c r="E129" s="39">
        <v>2</v>
      </c>
      <c r="F129" s="40" t="s">
        <v>5</v>
      </c>
      <c r="G129" s="41"/>
      <c r="H129" s="42">
        <f t="shared" si="9"/>
        <v>0</v>
      </c>
      <c r="I129" s="42"/>
    </row>
    <row r="130" spans="1:9" s="4" customFormat="1" ht="22.5" customHeight="1" x14ac:dyDescent="0.2">
      <c r="A130" s="68">
        <f t="shared" si="10"/>
        <v>30</v>
      </c>
      <c r="B130" s="69"/>
      <c r="C130" s="37" t="s">
        <v>55</v>
      </c>
      <c r="D130" s="38" t="s">
        <v>35</v>
      </c>
      <c r="E130" s="39">
        <v>12</v>
      </c>
      <c r="F130" s="40" t="s">
        <v>5</v>
      </c>
      <c r="G130" s="41"/>
      <c r="H130" s="42">
        <f t="shared" si="9"/>
        <v>0</v>
      </c>
      <c r="I130" s="42"/>
    </row>
    <row r="131" spans="1:9" s="4" customFormat="1" ht="22.5" customHeight="1" x14ac:dyDescent="0.2">
      <c r="A131" s="68">
        <f t="shared" si="10"/>
        <v>31</v>
      </c>
      <c r="B131" s="69"/>
      <c r="C131" s="37" t="s">
        <v>56</v>
      </c>
      <c r="D131" s="38" t="s">
        <v>36</v>
      </c>
      <c r="E131" s="39">
        <v>3</v>
      </c>
      <c r="F131" s="40" t="s">
        <v>5</v>
      </c>
      <c r="G131" s="41"/>
      <c r="H131" s="42">
        <f t="shared" si="9"/>
        <v>0</v>
      </c>
      <c r="I131" s="42"/>
    </row>
    <row r="132" spans="1:9" s="4" customFormat="1" ht="22.5" customHeight="1" x14ac:dyDescent="0.2">
      <c r="A132" s="68">
        <f t="shared" si="10"/>
        <v>32</v>
      </c>
      <c r="B132" s="69"/>
      <c r="C132" s="37" t="s">
        <v>48</v>
      </c>
      <c r="D132" s="38" t="s">
        <v>47</v>
      </c>
      <c r="E132" s="39">
        <v>3</v>
      </c>
      <c r="F132" s="40" t="s">
        <v>5</v>
      </c>
      <c r="G132" s="41"/>
      <c r="H132" s="42">
        <f t="shared" si="9"/>
        <v>0</v>
      </c>
      <c r="I132" s="42"/>
    </row>
    <row r="133" spans="1:9" s="4" customFormat="1" ht="22.5" customHeight="1" x14ac:dyDescent="0.2">
      <c r="A133" s="68">
        <f t="shared" si="10"/>
        <v>33</v>
      </c>
      <c r="B133" s="69"/>
      <c r="C133" s="37" t="s">
        <v>56</v>
      </c>
      <c r="D133" s="38" t="s">
        <v>52</v>
      </c>
      <c r="E133" s="39">
        <v>1</v>
      </c>
      <c r="F133" s="40" t="s">
        <v>5</v>
      </c>
      <c r="G133" s="41"/>
      <c r="H133" s="42">
        <f t="shared" si="9"/>
        <v>0</v>
      </c>
      <c r="I133" s="42"/>
    </row>
    <row r="134" spans="1:9" s="4" customFormat="1" ht="22.5" customHeight="1" x14ac:dyDescent="0.2">
      <c r="A134" s="68">
        <f t="shared" si="10"/>
        <v>34</v>
      </c>
      <c r="B134" s="69"/>
      <c r="C134" s="37" t="s">
        <v>49</v>
      </c>
      <c r="D134" s="38" t="s">
        <v>59</v>
      </c>
      <c r="E134" s="39">
        <v>4</v>
      </c>
      <c r="F134" s="40" t="s">
        <v>5</v>
      </c>
      <c r="G134" s="41"/>
      <c r="H134" s="42">
        <f t="shared" si="9"/>
        <v>0</v>
      </c>
      <c r="I134" s="42"/>
    </row>
    <row r="135" spans="1:9" s="4" customFormat="1" ht="22.5" customHeight="1" x14ac:dyDescent="0.2">
      <c r="A135" s="68">
        <f t="shared" si="10"/>
        <v>35</v>
      </c>
      <c r="B135" s="59"/>
      <c r="C135" s="37" t="s">
        <v>228</v>
      </c>
      <c r="D135" s="43" t="s">
        <v>229</v>
      </c>
      <c r="E135" s="39">
        <v>1</v>
      </c>
      <c r="F135" s="40" t="s">
        <v>5</v>
      </c>
      <c r="G135" s="41"/>
      <c r="H135" s="42">
        <f t="shared" si="9"/>
        <v>0</v>
      </c>
      <c r="I135" s="42"/>
    </row>
    <row r="136" spans="1:9" x14ac:dyDescent="0.2">
      <c r="A136" s="64"/>
      <c r="B136" s="64"/>
      <c r="C136" s="54" t="s">
        <v>213</v>
      </c>
      <c r="D136" s="55"/>
      <c r="E136" s="56"/>
      <c r="F136" s="57"/>
      <c r="G136" s="55"/>
      <c r="H136" s="55"/>
      <c r="I136" s="58"/>
    </row>
    <row r="137" spans="1:9" s="4" customFormat="1" ht="22.5" customHeight="1" x14ac:dyDescent="0.2">
      <c r="A137" s="68">
        <f>A135+1</f>
        <v>36</v>
      </c>
      <c r="B137" s="69"/>
      <c r="C137" s="37" t="s">
        <v>55</v>
      </c>
      <c r="D137" s="38" t="s">
        <v>35</v>
      </c>
      <c r="E137" s="39">
        <v>32</v>
      </c>
      <c r="F137" s="40" t="s">
        <v>5</v>
      </c>
      <c r="G137" s="41"/>
      <c r="H137" s="42">
        <f>IF(F137="%",E137*G137/100,E137*G137)</f>
        <v>0</v>
      </c>
      <c r="I137" s="42"/>
    </row>
    <row r="138" spans="1:9" s="4" customFormat="1" ht="22.5" customHeight="1" x14ac:dyDescent="0.2">
      <c r="A138" s="68">
        <f>A137+1</f>
        <v>37</v>
      </c>
      <c r="B138" s="69"/>
      <c r="C138" s="37" t="s">
        <v>56</v>
      </c>
      <c r="D138" s="38" t="s">
        <v>36</v>
      </c>
      <c r="E138" s="39">
        <v>2</v>
      </c>
      <c r="F138" s="40" t="s">
        <v>5</v>
      </c>
      <c r="G138" s="41"/>
      <c r="H138" s="42">
        <f>IF(F138="%",E138*G138/100,E138*G138)</f>
        <v>0</v>
      </c>
      <c r="I138" s="42"/>
    </row>
    <row r="139" spans="1:9" s="4" customFormat="1" ht="22.5" customHeight="1" x14ac:dyDescent="0.2">
      <c r="A139" s="68">
        <f>A138+1</f>
        <v>38</v>
      </c>
      <c r="B139" s="69"/>
      <c r="C139" s="37" t="s">
        <v>48</v>
      </c>
      <c r="D139" s="38" t="s">
        <v>47</v>
      </c>
      <c r="E139" s="39">
        <v>2</v>
      </c>
      <c r="F139" s="40" t="s">
        <v>5</v>
      </c>
      <c r="G139" s="41"/>
      <c r="H139" s="42">
        <f>IF(F139="%",E139*G139/100,E139*G139)</f>
        <v>0</v>
      </c>
      <c r="I139" s="42"/>
    </row>
    <row r="140" spans="1:9" s="4" customFormat="1" ht="22.5" customHeight="1" x14ac:dyDescent="0.2">
      <c r="A140" s="68">
        <f>A139+1</f>
        <v>39</v>
      </c>
      <c r="B140" s="69"/>
      <c r="C140" s="37" t="s">
        <v>49</v>
      </c>
      <c r="D140" s="38" t="s">
        <v>59</v>
      </c>
      <c r="E140" s="39">
        <v>4</v>
      </c>
      <c r="F140" s="40" t="s">
        <v>5</v>
      </c>
      <c r="G140" s="41"/>
      <c r="H140" s="42">
        <f>IF(F140="%",E140*G140/100,E140*G140)</f>
        <v>0</v>
      </c>
      <c r="I140" s="42"/>
    </row>
    <row r="141" spans="1:9" s="4" customFormat="1" ht="22.5" customHeight="1" x14ac:dyDescent="0.2">
      <c r="A141" s="68">
        <f>A140+1</f>
        <v>40</v>
      </c>
      <c r="B141" s="69"/>
      <c r="C141" s="37" t="s">
        <v>211</v>
      </c>
      <c r="D141" s="38" t="s">
        <v>212</v>
      </c>
      <c r="E141" s="39">
        <v>1</v>
      </c>
      <c r="F141" s="40" t="s">
        <v>5</v>
      </c>
      <c r="G141" s="41"/>
      <c r="H141" s="42">
        <f>IF(F141="%",E141*G141/100,E141*G141)</f>
        <v>0</v>
      </c>
      <c r="I141" s="42"/>
    </row>
    <row r="142" spans="1:9" x14ac:dyDescent="0.2">
      <c r="A142" s="64"/>
      <c r="B142" s="64"/>
      <c r="C142" s="54" t="s">
        <v>191</v>
      </c>
      <c r="D142" s="55"/>
      <c r="E142" s="56"/>
      <c r="F142" s="57"/>
      <c r="G142" s="41"/>
      <c r="H142" s="55"/>
      <c r="I142" s="58"/>
    </row>
    <row r="143" spans="1:9" s="4" customFormat="1" ht="22.5" customHeight="1" x14ac:dyDescent="0.2">
      <c r="A143" s="68">
        <f>A141+1</f>
        <v>41</v>
      </c>
      <c r="B143" s="69"/>
      <c r="C143" s="37" t="s">
        <v>88</v>
      </c>
      <c r="D143" s="38" t="s">
        <v>87</v>
      </c>
      <c r="E143" s="39">
        <v>1</v>
      </c>
      <c r="F143" s="40" t="s">
        <v>5</v>
      </c>
      <c r="G143" s="41"/>
      <c r="H143" s="42">
        <f>IF(F143="%",E143*G143/100,E143*G143)</f>
        <v>0</v>
      </c>
      <c r="I143" s="42"/>
    </row>
    <row r="144" spans="1:9" s="4" customFormat="1" ht="22.5" customHeight="1" x14ac:dyDescent="0.2">
      <c r="A144" s="68">
        <f>A143+1</f>
        <v>42</v>
      </c>
      <c r="B144" s="69"/>
      <c r="C144" s="37" t="s">
        <v>126</v>
      </c>
      <c r="D144" s="38" t="s">
        <v>125</v>
      </c>
      <c r="E144" s="39">
        <v>3</v>
      </c>
      <c r="F144" s="40" t="s">
        <v>5</v>
      </c>
      <c r="G144" s="41"/>
      <c r="H144" s="42">
        <f>IF(F144="%",E144*G144/100,E144*G144)</f>
        <v>0</v>
      </c>
      <c r="I144" s="42"/>
    </row>
    <row r="145" spans="1:9" s="4" customFormat="1" ht="22.5" customHeight="1" x14ac:dyDescent="0.2">
      <c r="A145" s="68">
        <f>A144+1</f>
        <v>43</v>
      </c>
      <c r="B145" s="69"/>
      <c r="C145" s="37" t="s">
        <v>124</v>
      </c>
      <c r="D145" s="38" t="s">
        <v>123</v>
      </c>
      <c r="E145" s="39">
        <v>3</v>
      </c>
      <c r="F145" s="40" t="s">
        <v>5</v>
      </c>
      <c r="G145" s="41"/>
      <c r="H145" s="42">
        <f>IF(F145="%",E145*G145/100,E145*G145)</f>
        <v>0</v>
      </c>
      <c r="I145" s="42"/>
    </row>
    <row r="146" spans="1:9" s="4" customFormat="1" ht="11.25" customHeight="1" x14ac:dyDescent="0.2">
      <c r="A146" s="45"/>
      <c r="B146" s="45"/>
      <c r="C146" s="37"/>
      <c r="D146" s="38"/>
      <c r="E146" s="39"/>
      <c r="F146" s="40"/>
      <c r="G146" s="47"/>
      <c r="H146" s="42"/>
      <c r="I146" s="42"/>
    </row>
    <row r="147" spans="1:9" s="4" customFormat="1" ht="22.5" customHeight="1" x14ac:dyDescent="0.2">
      <c r="A147" s="68">
        <f>A145+1</f>
        <v>44</v>
      </c>
      <c r="B147" s="69"/>
      <c r="C147" s="37" t="s">
        <v>14</v>
      </c>
      <c r="D147" s="40"/>
      <c r="E147" s="39">
        <v>10</v>
      </c>
      <c r="F147" s="40" t="s">
        <v>6</v>
      </c>
      <c r="G147" s="41"/>
      <c r="H147" s="42">
        <f>IF(F147="%",E147*G147/100,E147*G147)</f>
        <v>0</v>
      </c>
      <c r="I147" s="42"/>
    </row>
    <row r="148" spans="1:9" s="4" customFormat="1" ht="22.5" customHeight="1" x14ac:dyDescent="0.2">
      <c r="A148" s="60"/>
      <c r="B148" s="60"/>
      <c r="C148" s="46" t="s">
        <v>41</v>
      </c>
      <c r="D148" s="61"/>
      <c r="E148" s="39"/>
      <c r="F148" s="40"/>
      <c r="G148" s="47"/>
      <c r="H148" s="48">
        <f>SUM(H99:H147)</f>
        <v>0</v>
      </c>
      <c r="I148" s="42"/>
    </row>
    <row r="149" spans="1:9" s="4" customFormat="1" ht="11.25" customHeight="1" x14ac:dyDescent="0.2">
      <c r="A149" s="45"/>
      <c r="B149" s="45"/>
      <c r="C149" s="37"/>
      <c r="D149" s="38"/>
      <c r="E149" s="39"/>
      <c r="F149" s="40"/>
      <c r="G149" s="47"/>
      <c r="H149" s="42"/>
      <c r="I149" s="42"/>
    </row>
    <row r="150" spans="1:9" s="4" customFormat="1" ht="22.5" customHeight="1" x14ac:dyDescent="0.2">
      <c r="A150" s="45"/>
      <c r="B150" s="45"/>
      <c r="C150" s="46" t="s">
        <v>18</v>
      </c>
      <c r="D150" s="40"/>
      <c r="E150" s="39"/>
      <c r="F150" s="40"/>
      <c r="G150" s="47"/>
      <c r="H150" s="51">
        <f>SUM(H148,H95,H81,H69)</f>
        <v>0</v>
      </c>
      <c r="I150" s="42"/>
    </row>
    <row r="151" spans="1:9" s="4" customFormat="1" ht="22.5" customHeight="1" x14ac:dyDescent="0.2">
      <c r="A151" s="45"/>
      <c r="B151" s="45"/>
      <c r="C151" s="37"/>
      <c r="D151" s="38"/>
      <c r="E151" s="39"/>
      <c r="F151" s="40"/>
      <c r="G151" s="47"/>
      <c r="H151" s="42"/>
      <c r="I151" s="42"/>
    </row>
    <row r="152" spans="1:9" s="4" customFormat="1" ht="11.25" customHeight="1" x14ac:dyDescent="0.2">
      <c r="A152" s="31">
        <v>3</v>
      </c>
      <c r="B152" s="52"/>
      <c r="C152" s="33" t="s">
        <v>209</v>
      </c>
      <c r="D152" s="38"/>
      <c r="E152" s="39"/>
      <c r="F152" s="40"/>
      <c r="G152" s="47"/>
      <c r="H152" s="42"/>
      <c r="I152" s="42"/>
    </row>
    <row r="153" spans="1:9" s="4" customFormat="1" ht="11.25" customHeight="1" x14ac:dyDescent="0.2">
      <c r="A153" s="45"/>
      <c r="B153" s="45"/>
      <c r="C153" s="37"/>
      <c r="D153" s="38"/>
      <c r="E153" s="39"/>
      <c r="F153" s="40"/>
      <c r="G153" s="47"/>
      <c r="H153" s="42"/>
      <c r="I153" s="42"/>
    </row>
    <row r="154" spans="1:9" s="4" customFormat="1" ht="22.5" customHeight="1" x14ac:dyDescent="0.2">
      <c r="A154" s="70">
        <v>1</v>
      </c>
      <c r="B154" s="45"/>
      <c r="C154" s="46" t="s">
        <v>208</v>
      </c>
      <c r="D154" s="38"/>
      <c r="E154" s="39"/>
      <c r="F154" s="40"/>
      <c r="G154" s="47"/>
      <c r="H154" s="42"/>
      <c r="I154" s="42"/>
    </row>
    <row r="155" spans="1:9" s="4" customFormat="1" ht="22.5" customHeight="1" x14ac:dyDescent="0.2">
      <c r="A155" s="71">
        <v>1</v>
      </c>
      <c r="B155" s="72">
        <v>742221110</v>
      </c>
      <c r="C155" s="37" t="s">
        <v>159</v>
      </c>
      <c r="D155" s="38"/>
      <c r="E155" s="39">
        <v>1</v>
      </c>
      <c r="F155" s="40" t="s">
        <v>5</v>
      </c>
      <c r="G155" s="41"/>
      <c r="H155" s="42">
        <f>IF(F155="%",E155*G155/100,E155*G155)</f>
        <v>0</v>
      </c>
      <c r="I155" s="42"/>
    </row>
    <row r="156" spans="1:9" s="4" customFormat="1" ht="22.5" customHeight="1" x14ac:dyDescent="0.2">
      <c r="A156" s="71">
        <f>A155+1</f>
        <v>2</v>
      </c>
      <c r="B156" s="72">
        <v>742221110</v>
      </c>
      <c r="C156" s="37" t="s">
        <v>160</v>
      </c>
      <c r="D156" s="38"/>
      <c r="E156" s="39">
        <v>1</v>
      </c>
      <c r="F156" s="40" t="s">
        <v>5</v>
      </c>
      <c r="G156" s="41"/>
      <c r="H156" s="42">
        <f>IF(F156="%",E156*G156/100,E156*G156)</f>
        <v>0</v>
      </c>
      <c r="I156" s="42"/>
    </row>
    <row r="157" spans="1:9" s="4" customFormat="1" ht="22.5" customHeight="1" x14ac:dyDescent="0.2">
      <c r="A157" s="45"/>
      <c r="B157" s="45"/>
      <c r="C157" s="46" t="s">
        <v>41</v>
      </c>
      <c r="D157" s="38"/>
      <c r="E157" s="39"/>
      <c r="F157" s="40"/>
      <c r="G157" s="47"/>
      <c r="H157" s="48">
        <f>SUM(H155:H156)</f>
        <v>0</v>
      </c>
      <c r="I157" s="42"/>
    </row>
    <row r="158" spans="1:9" s="4" customFormat="1" ht="11.25" customHeight="1" x14ac:dyDescent="0.2">
      <c r="A158" s="45"/>
      <c r="B158" s="45"/>
      <c r="C158" s="37"/>
      <c r="D158" s="38"/>
      <c r="E158" s="39"/>
      <c r="F158" s="40"/>
      <c r="G158" s="47"/>
      <c r="H158" s="42"/>
      <c r="I158" s="42"/>
    </row>
    <row r="159" spans="1:9" s="4" customFormat="1" ht="22.5" customHeight="1" x14ac:dyDescent="0.2">
      <c r="A159" s="70">
        <v>2</v>
      </c>
      <c r="B159" s="45"/>
      <c r="C159" s="54" t="s">
        <v>39</v>
      </c>
      <c r="D159" s="38"/>
      <c r="E159" s="39"/>
      <c r="F159" s="40"/>
      <c r="G159" s="47"/>
      <c r="H159" s="42"/>
      <c r="I159" s="42"/>
    </row>
    <row r="160" spans="1:9" s="4" customFormat="1" ht="22.5" customHeight="1" x14ac:dyDescent="0.2">
      <c r="A160" s="73">
        <v>1</v>
      </c>
      <c r="B160" s="72">
        <v>748123211</v>
      </c>
      <c r="C160" s="37" t="s">
        <v>182</v>
      </c>
      <c r="D160" s="38" t="s">
        <v>43</v>
      </c>
      <c r="E160" s="39">
        <v>6</v>
      </c>
      <c r="F160" s="40" t="s">
        <v>5</v>
      </c>
      <c r="G160" s="41"/>
      <c r="H160" s="42">
        <f>IF(F160="%",E160*G160/100,E160*G160)</f>
        <v>0</v>
      </c>
      <c r="I160" s="42"/>
    </row>
    <row r="161" spans="1:9" s="4" customFormat="1" ht="22.5" customHeight="1" x14ac:dyDescent="0.2">
      <c r="A161" s="45"/>
      <c r="B161" s="45"/>
      <c r="C161" s="46" t="s">
        <v>41</v>
      </c>
      <c r="D161" s="38"/>
      <c r="E161" s="39"/>
      <c r="F161" s="40"/>
      <c r="G161" s="47"/>
      <c r="H161" s="48">
        <f>SUM(H160)</f>
        <v>0</v>
      </c>
      <c r="I161" s="42"/>
    </row>
    <row r="162" spans="1:9" s="4" customFormat="1" ht="11.25" customHeight="1" x14ac:dyDescent="0.2">
      <c r="A162" s="45"/>
      <c r="B162" s="45"/>
      <c r="C162" s="37"/>
      <c r="D162" s="38"/>
      <c r="E162" s="39"/>
      <c r="F162" s="40"/>
      <c r="G162" s="47"/>
      <c r="H162" s="42"/>
      <c r="I162" s="42"/>
    </row>
    <row r="163" spans="1:9" s="4" customFormat="1" ht="22.5" customHeight="1" x14ac:dyDescent="0.2">
      <c r="A163" s="70">
        <v>3</v>
      </c>
      <c r="B163" s="45"/>
      <c r="C163" s="54" t="s">
        <v>40</v>
      </c>
      <c r="D163" s="38"/>
      <c r="E163" s="56"/>
      <c r="F163" s="57"/>
      <c r="G163" s="47"/>
      <c r="H163" s="74"/>
      <c r="I163" s="42"/>
    </row>
    <row r="164" spans="1:9" s="4" customFormat="1" ht="22.5" customHeight="1" x14ac:dyDescent="0.2">
      <c r="A164" s="75">
        <v>1</v>
      </c>
      <c r="B164" s="72">
        <v>744441200</v>
      </c>
      <c r="C164" s="37" t="s">
        <v>44</v>
      </c>
      <c r="D164" s="38" t="s">
        <v>163</v>
      </c>
      <c r="E164" s="39">
        <v>3</v>
      </c>
      <c r="F164" s="40" t="s">
        <v>7</v>
      </c>
      <c r="G164" s="41"/>
      <c r="H164" s="42">
        <f t="shared" ref="H164:H180" si="11">IF(F164="%",E164*G164/100,E164*G164)</f>
        <v>0</v>
      </c>
      <c r="I164" s="42"/>
    </row>
    <row r="165" spans="1:9" s="4" customFormat="1" ht="22.5" customHeight="1" x14ac:dyDescent="0.2">
      <c r="A165" s="75">
        <f>A164+1</f>
        <v>2</v>
      </c>
      <c r="B165" s="72">
        <v>744441200</v>
      </c>
      <c r="C165" s="37" t="s">
        <v>44</v>
      </c>
      <c r="D165" s="38" t="s">
        <v>162</v>
      </c>
      <c r="E165" s="39">
        <v>54</v>
      </c>
      <c r="F165" s="40" t="s">
        <v>7</v>
      </c>
      <c r="G165" s="41"/>
      <c r="H165" s="42">
        <f t="shared" si="11"/>
        <v>0</v>
      </c>
      <c r="I165" s="42"/>
    </row>
    <row r="166" spans="1:9" s="4" customFormat="1" ht="22.5" customHeight="1" x14ac:dyDescent="0.2">
      <c r="A166" s="75">
        <f t="shared" ref="A166:A175" si="12">A165+1</f>
        <v>3</v>
      </c>
      <c r="B166" s="72">
        <v>744731461</v>
      </c>
      <c r="C166" s="37" t="s">
        <v>44</v>
      </c>
      <c r="D166" s="38" t="s">
        <v>164</v>
      </c>
      <c r="E166" s="39">
        <v>16</v>
      </c>
      <c r="F166" s="40" t="s">
        <v>7</v>
      </c>
      <c r="G166" s="41"/>
      <c r="H166" s="42">
        <f t="shared" si="11"/>
        <v>0</v>
      </c>
      <c r="I166" s="42"/>
    </row>
    <row r="167" spans="1:9" s="4" customFormat="1" ht="22.5" customHeight="1" x14ac:dyDescent="0.2">
      <c r="A167" s="75">
        <f t="shared" si="12"/>
        <v>4</v>
      </c>
      <c r="B167" s="72">
        <v>744241110</v>
      </c>
      <c r="C167" s="37" t="s">
        <v>45</v>
      </c>
      <c r="D167" s="38" t="s">
        <v>161</v>
      </c>
      <c r="E167" s="39">
        <v>27</v>
      </c>
      <c r="F167" s="40" t="s">
        <v>7</v>
      </c>
      <c r="G167" s="41"/>
      <c r="H167" s="42">
        <f t="shared" si="11"/>
        <v>0</v>
      </c>
      <c r="I167" s="42"/>
    </row>
    <row r="168" spans="1:9" s="4" customFormat="1" ht="22.5" customHeight="1" x14ac:dyDescent="0.2">
      <c r="A168" s="75">
        <f t="shared" si="12"/>
        <v>5</v>
      </c>
      <c r="B168" s="72">
        <v>746413430</v>
      </c>
      <c r="C168" s="37" t="s">
        <v>167</v>
      </c>
      <c r="D168" s="38" t="s">
        <v>172</v>
      </c>
      <c r="E168" s="39">
        <v>1</v>
      </c>
      <c r="F168" s="40" t="s">
        <v>5</v>
      </c>
      <c r="G168" s="41"/>
      <c r="H168" s="42">
        <f t="shared" si="11"/>
        <v>0</v>
      </c>
      <c r="I168" s="42"/>
    </row>
    <row r="169" spans="1:9" s="4" customFormat="1" ht="22.5" customHeight="1" x14ac:dyDescent="0.2">
      <c r="A169" s="75">
        <f t="shared" si="12"/>
        <v>6</v>
      </c>
      <c r="B169" s="72">
        <v>746413570</v>
      </c>
      <c r="C169" s="37" t="s">
        <v>167</v>
      </c>
      <c r="D169" s="38" t="s">
        <v>20</v>
      </c>
      <c r="E169" s="39">
        <v>2</v>
      </c>
      <c r="F169" s="40" t="s">
        <v>5</v>
      </c>
      <c r="G169" s="41"/>
      <c r="H169" s="42">
        <f t="shared" si="11"/>
        <v>0</v>
      </c>
      <c r="I169" s="42"/>
    </row>
    <row r="170" spans="1:9" s="4" customFormat="1" ht="22.5" customHeight="1" x14ac:dyDescent="0.2">
      <c r="A170" s="75">
        <f t="shared" si="12"/>
        <v>7</v>
      </c>
      <c r="B170" s="72">
        <v>746413150</v>
      </c>
      <c r="C170" s="37" t="s">
        <v>167</v>
      </c>
      <c r="D170" s="38" t="s">
        <v>168</v>
      </c>
      <c r="E170" s="39">
        <v>22</v>
      </c>
      <c r="F170" s="40" t="s">
        <v>5</v>
      </c>
      <c r="G170" s="41"/>
      <c r="H170" s="42">
        <f t="shared" si="11"/>
        <v>0</v>
      </c>
      <c r="I170" s="42"/>
    </row>
    <row r="171" spans="1:9" s="4" customFormat="1" ht="22.5" customHeight="1" x14ac:dyDescent="0.2">
      <c r="A171" s="75">
        <f t="shared" si="12"/>
        <v>8</v>
      </c>
      <c r="B171" s="72">
        <v>746413150</v>
      </c>
      <c r="C171" s="37" t="s">
        <v>167</v>
      </c>
      <c r="D171" s="38" t="s">
        <v>221</v>
      </c>
      <c r="E171" s="39">
        <v>1</v>
      </c>
      <c r="F171" s="40" t="s">
        <v>5</v>
      </c>
      <c r="G171" s="41"/>
      <c r="H171" s="42">
        <f t="shared" si="11"/>
        <v>0</v>
      </c>
      <c r="I171" s="42"/>
    </row>
    <row r="172" spans="1:9" s="4" customFormat="1" ht="22.5" customHeight="1" x14ac:dyDescent="0.2">
      <c r="A172" s="75">
        <f t="shared" si="12"/>
        <v>9</v>
      </c>
      <c r="B172" s="72">
        <v>746413630</v>
      </c>
      <c r="C172" s="37" t="s">
        <v>167</v>
      </c>
      <c r="D172" s="38" t="s">
        <v>169</v>
      </c>
      <c r="E172" s="39">
        <v>2</v>
      </c>
      <c r="F172" s="40" t="s">
        <v>5</v>
      </c>
      <c r="G172" s="41"/>
      <c r="H172" s="42">
        <f t="shared" si="11"/>
        <v>0</v>
      </c>
      <c r="I172" s="42"/>
    </row>
    <row r="173" spans="1:9" s="4" customFormat="1" ht="22.5" customHeight="1" x14ac:dyDescent="0.2">
      <c r="A173" s="75">
        <f t="shared" si="12"/>
        <v>10</v>
      </c>
      <c r="B173" s="72">
        <v>746413670</v>
      </c>
      <c r="C173" s="37" t="s">
        <v>167</v>
      </c>
      <c r="D173" s="38" t="s">
        <v>170</v>
      </c>
      <c r="E173" s="39">
        <v>2</v>
      </c>
      <c r="F173" s="40" t="s">
        <v>5</v>
      </c>
      <c r="G173" s="41"/>
      <c r="H173" s="42">
        <f t="shared" si="11"/>
        <v>0</v>
      </c>
      <c r="I173" s="42"/>
    </row>
    <row r="174" spans="1:9" s="4" customFormat="1" ht="22.5" customHeight="1" x14ac:dyDescent="0.2">
      <c r="A174" s="75">
        <f t="shared" si="12"/>
        <v>11</v>
      </c>
      <c r="B174" s="72">
        <v>746419911</v>
      </c>
      <c r="C174" s="37" t="s">
        <v>171</v>
      </c>
      <c r="D174" s="38"/>
      <c r="E174" s="39">
        <v>4</v>
      </c>
      <c r="F174" s="40" t="s">
        <v>5</v>
      </c>
      <c r="G174" s="41"/>
      <c r="H174" s="42">
        <f t="shared" si="11"/>
        <v>0</v>
      </c>
      <c r="I174" s="42"/>
    </row>
    <row r="175" spans="1:9" s="4" customFormat="1" ht="22.5" customHeight="1" x14ac:dyDescent="0.2">
      <c r="A175" s="75">
        <f t="shared" si="12"/>
        <v>12</v>
      </c>
      <c r="B175" s="72">
        <v>746211140</v>
      </c>
      <c r="C175" s="37" t="s">
        <v>165</v>
      </c>
      <c r="D175" s="38" t="s">
        <v>131</v>
      </c>
      <c r="E175" s="39">
        <v>2</v>
      </c>
      <c r="F175" s="40" t="s">
        <v>5</v>
      </c>
      <c r="G175" s="41"/>
      <c r="H175" s="42">
        <f t="shared" si="11"/>
        <v>0</v>
      </c>
      <c r="I175" s="42"/>
    </row>
    <row r="176" spans="1:9" s="4" customFormat="1" ht="22.5" customHeight="1" x14ac:dyDescent="0.2">
      <c r="A176" s="75">
        <f>A172+1</f>
        <v>10</v>
      </c>
      <c r="B176" s="72">
        <v>746211130</v>
      </c>
      <c r="C176" s="37" t="s">
        <v>165</v>
      </c>
      <c r="D176" s="38" t="s">
        <v>166</v>
      </c>
      <c r="E176" s="39">
        <v>8</v>
      </c>
      <c r="F176" s="40" t="s">
        <v>5</v>
      </c>
      <c r="G176" s="41"/>
      <c r="H176" s="42">
        <f t="shared" si="11"/>
        <v>0</v>
      </c>
      <c r="I176" s="42"/>
    </row>
    <row r="177" spans="1:9" s="4" customFormat="1" ht="22.5" customHeight="1" x14ac:dyDescent="0.2">
      <c r="A177" s="75">
        <f>A173+1</f>
        <v>11</v>
      </c>
      <c r="B177" s="72">
        <v>746413110</v>
      </c>
      <c r="C177" s="37" t="s">
        <v>231</v>
      </c>
      <c r="D177" s="38" t="s">
        <v>232</v>
      </c>
      <c r="E177" s="39">
        <v>5</v>
      </c>
      <c r="F177" s="40" t="s">
        <v>5</v>
      </c>
      <c r="G177" s="41"/>
      <c r="H177" s="42">
        <f t="shared" si="11"/>
        <v>0</v>
      </c>
      <c r="I177" s="42"/>
    </row>
    <row r="178" spans="1:9" s="4" customFormat="1" ht="22.5" customHeight="1" x14ac:dyDescent="0.2">
      <c r="A178" s="75">
        <f>A174+1</f>
        <v>12</v>
      </c>
      <c r="B178" s="72">
        <v>744441200</v>
      </c>
      <c r="C178" s="37" t="s">
        <v>234</v>
      </c>
      <c r="D178" s="38" t="s">
        <v>233</v>
      </c>
      <c r="E178" s="39">
        <v>40</v>
      </c>
      <c r="F178" s="40" t="s">
        <v>7</v>
      </c>
      <c r="G178" s="41"/>
      <c r="H178" s="42">
        <f t="shared" si="11"/>
        <v>0</v>
      </c>
      <c r="I178" s="42"/>
    </row>
    <row r="179" spans="1:9" s="4" customFormat="1" ht="22.5" customHeight="1" x14ac:dyDescent="0.2">
      <c r="A179" s="75">
        <f>A178+1</f>
        <v>13</v>
      </c>
      <c r="B179" s="72">
        <v>744441200</v>
      </c>
      <c r="C179" s="37" t="s">
        <v>235</v>
      </c>
      <c r="D179" s="38" t="s">
        <v>162</v>
      </c>
      <c r="E179" s="39">
        <v>40</v>
      </c>
      <c r="F179" s="40" t="s">
        <v>7</v>
      </c>
      <c r="G179" s="41"/>
      <c r="H179" s="42">
        <f t="shared" si="11"/>
        <v>0</v>
      </c>
      <c r="I179" s="42"/>
    </row>
    <row r="180" spans="1:9" s="4" customFormat="1" ht="22.5" customHeight="1" x14ac:dyDescent="0.2">
      <c r="A180" s="75">
        <f>A179+1</f>
        <v>14</v>
      </c>
      <c r="B180" s="72">
        <v>746413110</v>
      </c>
      <c r="C180" s="37" t="s">
        <v>167</v>
      </c>
      <c r="D180" s="38" t="s">
        <v>230</v>
      </c>
      <c r="E180" s="39">
        <v>5</v>
      </c>
      <c r="F180" s="40" t="s">
        <v>5</v>
      </c>
      <c r="G180" s="41"/>
      <c r="H180" s="42">
        <f t="shared" si="11"/>
        <v>0</v>
      </c>
      <c r="I180" s="42"/>
    </row>
    <row r="181" spans="1:9" s="4" customFormat="1" ht="22.5" customHeight="1" x14ac:dyDescent="0.2">
      <c r="A181" s="45"/>
      <c r="B181" s="45"/>
      <c r="C181" s="46" t="s">
        <v>41</v>
      </c>
      <c r="D181" s="38"/>
      <c r="E181" s="56"/>
      <c r="F181" s="57"/>
      <c r="G181" s="47"/>
      <c r="H181" s="48">
        <f>SUM(H164:H180)</f>
        <v>0</v>
      </c>
      <c r="I181" s="42"/>
    </row>
    <row r="182" spans="1:9" s="4" customFormat="1" ht="11.25" customHeight="1" x14ac:dyDescent="0.2">
      <c r="A182" s="45"/>
      <c r="B182" s="45"/>
      <c r="C182" s="37"/>
      <c r="D182" s="38"/>
      <c r="E182" s="39"/>
      <c r="F182" s="40"/>
      <c r="G182" s="47"/>
      <c r="H182" s="42"/>
      <c r="I182" s="42"/>
    </row>
    <row r="183" spans="1:9" s="4" customFormat="1" ht="22.5" customHeight="1" x14ac:dyDescent="0.2">
      <c r="A183" s="70">
        <v>4</v>
      </c>
      <c r="B183" s="45"/>
      <c r="C183" s="54" t="s">
        <v>54</v>
      </c>
      <c r="D183" s="38"/>
      <c r="E183" s="56"/>
      <c r="F183" s="57"/>
      <c r="G183" s="47"/>
      <c r="H183" s="74"/>
      <c r="I183" s="42"/>
    </row>
    <row r="184" spans="1:9" s="4" customFormat="1" ht="22.5" customHeight="1" x14ac:dyDescent="0.2">
      <c r="A184" s="76">
        <v>1</v>
      </c>
      <c r="B184" s="72">
        <v>743552122</v>
      </c>
      <c r="C184" s="37" t="s">
        <v>174</v>
      </c>
      <c r="D184" s="38" t="s">
        <v>176</v>
      </c>
      <c r="E184" s="39">
        <v>6</v>
      </c>
      <c r="F184" s="40" t="s">
        <v>7</v>
      </c>
      <c r="G184" s="41"/>
      <c r="H184" s="42">
        <f>IF(F184="%",E184*G184/100,E184*G184)</f>
        <v>0</v>
      </c>
      <c r="I184" s="42"/>
    </row>
    <row r="185" spans="1:9" s="4" customFormat="1" ht="22.5" customHeight="1" x14ac:dyDescent="0.2">
      <c r="A185" s="76">
        <f>A184+1</f>
        <v>2</v>
      </c>
      <c r="B185" s="72">
        <v>743552121</v>
      </c>
      <c r="C185" s="37" t="s">
        <v>174</v>
      </c>
      <c r="D185" s="38" t="s">
        <v>175</v>
      </c>
      <c r="E185" s="39">
        <v>12</v>
      </c>
      <c r="F185" s="40" t="s">
        <v>7</v>
      </c>
      <c r="G185" s="41"/>
      <c r="H185" s="42">
        <f>IF(F185="%",E185*G185/100,E185*G185)</f>
        <v>0</v>
      </c>
      <c r="I185" s="42"/>
    </row>
    <row r="186" spans="1:9" s="4" customFormat="1" ht="22.5" customHeight="1" x14ac:dyDescent="0.2">
      <c r="A186" s="76">
        <f>A185+1</f>
        <v>3</v>
      </c>
      <c r="B186" s="72">
        <v>743131111</v>
      </c>
      <c r="C186" s="37" t="s">
        <v>177</v>
      </c>
      <c r="D186" s="38" t="s">
        <v>178</v>
      </c>
      <c r="E186" s="39">
        <v>33</v>
      </c>
      <c r="F186" s="40" t="s">
        <v>7</v>
      </c>
      <c r="G186" s="41"/>
      <c r="H186" s="42">
        <f>IF(F186="%",E186*G186/100,E186*G186)</f>
        <v>0</v>
      </c>
      <c r="I186" s="42"/>
    </row>
    <row r="187" spans="1:9" s="4" customFormat="1" ht="22.5" customHeight="1" x14ac:dyDescent="0.2">
      <c r="A187" s="76">
        <f>A186+1</f>
        <v>4</v>
      </c>
      <c r="B187" s="72">
        <v>743112119</v>
      </c>
      <c r="C187" s="37" t="s">
        <v>180</v>
      </c>
      <c r="D187" s="38" t="s">
        <v>179</v>
      </c>
      <c r="E187" s="39">
        <v>10</v>
      </c>
      <c r="F187" s="40" t="s">
        <v>7</v>
      </c>
      <c r="G187" s="41"/>
      <c r="H187" s="42">
        <f>IF(F187="%",E187*G187/100,E187*G187)</f>
        <v>0</v>
      </c>
      <c r="I187" s="42"/>
    </row>
    <row r="188" spans="1:9" s="4" customFormat="1" ht="22.5" customHeight="1" x14ac:dyDescent="0.2">
      <c r="A188" s="72"/>
      <c r="B188" s="72"/>
      <c r="C188" s="46" t="s">
        <v>41</v>
      </c>
      <c r="D188" s="38"/>
      <c r="E188" s="39"/>
      <c r="F188" s="40"/>
      <c r="G188" s="47"/>
      <c r="H188" s="48">
        <f>SUM(H184:H187)</f>
        <v>0</v>
      </c>
      <c r="I188" s="42"/>
    </row>
    <row r="189" spans="1:9" s="4" customFormat="1" ht="11.25" customHeight="1" x14ac:dyDescent="0.2">
      <c r="A189" s="45"/>
      <c r="B189" s="45"/>
      <c r="C189" s="37"/>
      <c r="D189" s="38"/>
      <c r="E189" s="39"/>
      <c r="F189" s="40"/>
      <c r="G189" s="47"/>
      <c r="H189" s="42"/>
      <c r="I189" s="42"/>
    </row>
    <row r="190" spans="1:9" ht="22.5" customHeight="1" x14ac:dyDescent="0.2">
      <c r="A190" s="70">
        <v>5</v>
      </c>
      <c r="B190" s="64"/>
      <c r="C190" s="54" t="s">
        <v>173</v>
      </c>
      <c r="D190" s="55"/>
      <c r="E190" s="56"/>
      <c r="F190" s="57"/>
      <c r="G190" s="55"/>
      <c r="H190" s="55"/>
      <c r="I190" s="58"/>
    </row>
    <row r="191" spans="1:9" ht="12.75" customHeight="1" x14ac:dyDescent="0.2">
      <c r="A191" s="64"/>
      <c r="B191" s="64"/>
      <c r="C191" s="54" t="s">
        <v>189</v>
      </c>
      <c r="D191" s="55"/>
      <c r="E191" s="56"/>
      <c r="F191" s="57"/>
      <c r="G191" s="55"/>
      <c r="H191" s="55"/>
      <c r="I191" s="58"/>
    </row>
    <row r="192" spans="1:9" s="4" customFormat="1" ht="22.5" customHeight="1" x14ac:dyDescent="0.2">
      <c r="A192" s="77">
        <v>1</v>
      </c>
      <c r="B192" s="72">
        <v>743112119</v>
      </c>
      <c r="C192" s="37" t="s">
        <v>181</v>
      </c>
      <c r="D192" s="38" t="s">
        <v>183</v>
      </c>
      <c r="E192" s="39">
        <v>1</v>
      </c>
      <c r="F192" s="40" t="s">
        <v>5</v>
      </c>
      <c r="G192" s="41"/>
      <c r="H192" s="42">
        <f>IF(F192="%",E192*G192/100,E192*G192)</f>
        <v>0</v>
      </c>
      <c r="I192" s="42"/>
    </row>
    <row r="193" spans="1:9" s="4" customFormat="1" ht="22.5" customHeight="1" x14ac:dyDescent="0.2">
      <c r="A193" s="77">
        <f>A192+1</f>
        <v>2</v>
      </c>
      <c r="B193" s="72">
        <v>743411321</v>
      </c>
      <c r="C193" s="37" t="s">
        <v>184</v>
      </c>
      <c r="D193" s="38" t="s">
        <v>185</v>
      </c>
      <c r="E193" s="39">
        <v>2</v>
      </c>
      <c r="F193" s="40" t="s">
        <v>5</v>
      </c>
      <c r="G193" s="41"/>
      <c r="H193" s="42">
        <f>IF(F193="%",E193*G193/100,E193*G193)</f>
        <v>0</v>
      </c>
      <c r="I193" s="42"/>
    </row>
    <row r="194" spans="1:9" s="4" customFormat="1" ht="22.5" customHeight="1" x14ac:dyDescent="0.2">
      <c r="A194" s="77">
        <f>A193+1</f>
        <v>3</v>
      </c>
      <c r="B194" s="72">
        <v>742891220</v>
      </c>
      <c r="C194" s="37" t="s">
        <v>187</v>
      </c>
      <c r="D194" s="38" t="s">
        <v>186</v>
      </c>
      <c r="E194" s="39">
        <v>7</v>
      </c>
      <c r="F194" s="40" t="s">
        <v>5</v>
      </c>
      <c r="G194" s="41"/>
      <c r="H194" s="42">
        <f>IF(F194="%",E194*G194/100,E194*G194)</f>
        <v>0</v>
      </c>
      <c r="I194" s="42"/>
    </row>
    <row r="195" spans="1:9" s="4" customFormat="1" ht="22.5" customHeight="1" x14ac:dyDescent="0.2">
      <c r="A195" s="77">
        <f>A194+1</f>
        <v>4</v>
      </c>
      <c r="B195" s="72">
        <v>742891120</v>
      </c>
      <c r="C195" s="37" t="s">
        <v>188</v>
      </c>
      <c r="D195" s="38" t="s">
        <v>186</v>
      </c>
      <c r="E195" s="39">
        <v>7</v>
      </c>
      <c r="F195" s="40" t="s">
        <v>5</v>
      </c>
      <c r="G195" s="41"/>
      <c r="H195" s="42">
        <f>IF(F195="%",E195*G195/100,E195*G195)</f>
        <v>0</v>
      </c>
      <c r="I195" s="42"/>
    </row>
    <row r="196" spans="1:9" s="4" customFormat="1" ht="12.75" customHeight="1" x14ac:dyDescent="0.2">
      <c r="A196" s="72"/>
      <c r="B196" s="72"/>
      <c r="C196" s="54" t="s">
        <v>190</v>
      </c>
      <c r="D196" s="38"/>
      <c r="E196" s="39"/>
      <c r="F196" s="40"/>
      <c r="G196" s="47"/>
      <c r="H196" s="42"/>
      <c r="I196" s="42"/>
    </row>
    <row r="197" spans="1:9" s="4" customFormat="1" ht="22.5" customHeight="1" x14ac:dyDescent="0.2">
      <c r="A197" s="77">
        <f>A195+1</f>
        <v>5</v>
      </c>
      <c r="B197" s="72">
        <v>742111100</v>
      </c>
      <c r="C197" s="37" t="s">
        <v>192</v>
      </c>
      <c r="D197" s="38" t="s">
        <v>185</v>
      </c>
      <c r="E197" s="39">
        <v>1</v>
      </c>
      <c r="F197" s="40" t="s">
        <v>5</v>
      </c>
      <c r="G197" s="41"/>
      <c r="H197" s="42">
        <f t="shared" ref="H197:H205" si="13">IF(F197="%",E197*G197/100,E197*G197)</f>
        <v>0</v>
      </c>
      <c r="I197" s="42"/>
    </row>
    <row r="198" spans="1:9" s="4" customFormat="1" ht="22.5" customHeight="1" x14ac:dyDescent="0.2">
      <c r="A198" s="77">
        <f t="shared" ref="A198:A205" si="14">A197+1</f>
        <v>6</v>
      </c>
      <c r="B198" s="72">
        <v>742421200</v>
      </c>
      <c r="C198" s="37" t="s">
        <v>193</v>
      </c>
      <c r="D198" s="38" t="s">
        <v>185</v>
      </c>
      <c r="E198" s="39">
        <v>1</v>
      </c>
      <c r="F198" s="40" t="s">
        <v>5</v>
      </c>
      <c r="G198" s="41"/>
      <c r="H198" s="42">
        <f t="shared" si="13"/>
        <v>0</v>
      </c>
      <c r="I198" s="42"/>
    </row>
    <row r="199" spans="1:9" s="4" customFormat="1" ht="22.5" customHeight="1" x14ac:dyDescent="0.2">
      <c r="A199" s="77">
        <f t="shared" si="14"/>
        <v>7</v>
      </c>
      <c r="B199" s="72">
        <v>747251131</v>
      </c>
      <c r="C199" s="37" t="s">
        <v>194</v>
      </c>
      <c r="D199" s="38"/>
      <c r="E199" s="39">
        <v>5</v>
      </c>
      <c r="F199" s="40" t="s">
        <v>5</v>
      </c>
      <c r="G199" s="41"/>
      <c r="H199" s="42">
        <f t="shared" si="13"/>
        <v>0</v>
      </c>
      <c r="I199" s="42"/>
    </row>
    <row r="200" spans="1:9" s="4" customFormat="1" ht="22.5" customHeight="1" x14ac:dyDescent="0.2">
      <c r="A200" s="77">
        <f t="shared" si="14"/>
        <v>8</v>
      </c>
      <c r="B200" s="72">
        <v>742811110</v>
      </c>
      <c r="C200" s="37" t="s">
        <v>196</v>
      </c>
      <c r="D200" s="38" t="s">
        <v>195</v>
      </c>
      <c r="E200" s="39">
        <v>25</v>
      </c>
      <c r="F200" s="40" t="s">
        <v>5</v>
      </c>
      <c r="G200" s="41"/>
      <c r="H200" s="42">
        <f t="shared" si="13"/>
        <v>0</v>
      </c>
      <c r="I200" s="42"/>
    </row>
    <row r="201" spans="1:9" s="4" customFormat="1" ht="22.5" customHeight="1" x14ac:dyDescent="0.2">
      <c r="A201" s="77">
        <f t="shared" si="14"/>
        <v>9</v>
      </c>
      <c r="B201" s="72">
        <v>742811120</v>
      </c>
      <c r="C201" s="37" t="s">
        <v>196</v>
      </c>
      <c r="D201" s="38" t="s">
        <v>197</v>
      </c>
      <c r="E201" s="39">
        <v>1</v>
      </c>
      <c r="F201" s="40" t="s">
        <v>5</v>
      </c>
      <c r="G201" s="41"/>
      <c r="H201" s="42">
        <f t="shared" si="13"/>
        <v>0</v>
      </c>
      <c r="I201" s="42"/>
    </row>
    <row r="202" spans="1:9" s="4" customFormat="1" ht="22.5" customHeight="1" x14ac:dyDescent="0.2">
      <c r="A202" s="77">
        <f t="shared" si="14"/>
        <v>10</v>
      </c>
      <c r="B202" s="72">
        <v>742891220</v>
      </c>
      <c r="C202" s="37" t="s">
        <v>187</v>
      </c>
      <c r="D202" s="38" t="s">
        <v>186</v>
      </c>
      <c r="E202" s="39">
        <v>6</v>
      </c>
      <c r="F202" s="40" t="s">
        <v>5</v>
      </c>
      <c r="G202" s="41"/>
      <c r="H202" s="42">
        <f t="shared" si="13"/>
        <v>0</v>
      </c>
      <c r="I202" s="42"/>
    </row>
    <row r="203" spans="1:9" s="4" customFormat="1" ht="22.5" customHeight="1" x14ac:dyDescent="0.2">
      <c r="A203" s="77">
        <f t="shared" si="14"/>
        <v>11</v>
      </c>
      <c r="B203" s="72">
        <v>742891210</v>
      </c>
      <c r="C203" s="37" t="s">
        <v>187</v>
      </c>
      <c r="D203" s="38" t="s">
        <v>198</v>
      </c>
      <c r="E203" s="39">
        <v>2</v>
      </c>
      <c r="F203" s="40" t="s">
        <v>5</v>
      </c>
      <c r="G203" s="41"/>
      <c r="H203" s="42">
        <f t="shared" si="13"/>
        <v>0</v>
      </c>
      <c r="I203" s="42"/>
    </row>
    <row r="204" spans="1:9" s="4" customFormat="1" ht="22.5" customHeight="1" x14ac:dyDescent="0.2">
      <c r="A204" s="77">
        <f t="shared" si="14"/>
        <v>12</v>
      </c>
      <c r="B204" s="72">
        <v>742891120</v>
      </c>
      <c r="C204" s="37" t="s">
        <v>188</v>
      </c>
      <c r="D204" s="38" t="s">
        <v>186</v>
      </c>
      <c r="E204" s="39">
        <v>6</v>
      </c>
      <c r="F204" s="40" t="s">
        <v>5</v>
      </c>
      <c r="G204" s="41"/>
      <c r="H204" s="42">
        <f t="shared" si="13"/>
        <v>0</v>
      </c>
      <c r="I204" s="42"/>
    </row>
    <row r="205" spans="1:9" s="4" customFormat="1" ht="22.5" customHeight="1" x14ac:dyDescent="0.2">
      <c r="A205" s="77">
        <f t="shared" si="14"/>
        <v>13</v>
      </c>
      <c r="B205" s="72">
        <v>742891110</v>
      </c>
      <c r="C205" s="37" t="s">
        <v>188</v>
      </c>
      <c r="D205" s="38" t="s">
        <v>198</v>
      </c>
      <c r="E205" s="39">
        <v>2</v>
      </c>
      <c r="F205" s="40" t="s">
        <v>5</v>
      </c>
      <c r="G205" s="41"/>
      <c r="H205" s="42">
        <f t="shared" si="13"/>
        <v>0</v>
      </c>
      <c r="I205" s="42"/>
    </row>
    <row r="206" spans="1:9" s="4" customFormat="1" ht="12.75" customHeight="1" x14ac:dyDescent="0.2">
      <c r="A206" s="72"/>
      <c r="B206" s="72"/>
      <c r="C206" s="54" t="s">
        <v>210</v>
      </c>
      <c r="D206" s="38"/>
      <c r="E206" s="39"/>
      <c r="F206" s="40"/>
      <c r="G206" s="47"/>
      <c r="H206" s="42"/>
      <c r="I206" s="42"/>
    </row>
    <row r="207" spans="1:9" s="4" customFormat="1" ht="22.5" customHeight="1" x14ac:dyDescent="0.2">
      <c r="A207" s="77">
        <f>A205+1</f>
        <v>14</v>
      </c>
      <c r="B207" s="72">
        <v>743411323</v>
      </c>
      <c r="C207" s="37" t="s">
        <v>199</v>
      </c>
      <c r="D207" s="38" t="s">
        <v>185</v>
      </c>
      <c r="E207" s="39">
        <v>1</v>
      </c>
      <c r="F207" s="40" t="s">
        <v>5</v>
      </c>
      <c r="G207" s="41"/>
      <c r="H207" s="42">
        <f t="shared" ref="H207:H213" si="15">IF(F207="%",E207*G207/100,E207*G207)</f>
        <v>0</v>
      </c>
      <c r="I207" s="42"/>
    </row>
    <row r="208" spans="1:9" s="4" customFormat="1" ht="22.5" customHeight="1" x14ac:dyDescent="0.2">
      <c r="A208" s="77">
        <f t="shared" ref="A208:A213" si="16">A207+1</f>
        <v>15</v>
      </c>
      <c r="B208" s="72">
        <v>742811110</v>
      </c>
      <c r="C208" s="37" t="s">
        <v>196</v>
      </c>
      <c r="D208" s="38" t="s">
        <v>195</v>
      </c>
      <c r="E208" s="39">
        <v>15</v>
      </c>
      <c r="F208" s="40" t="s">
        <v>5</v>
      </c>
      <c r="G208" s="41"/>
      <c r="H208" s="42">
        <f t="shared" si="15"/>
        <v>0</v>
      </c>
      <c r="I208" s="42"/>
    </row>
    <row r="209" spans="1:9" s="4" customFormat="1" ht="22.5" customHeight="1" x14ac:dyDescent="0.2">
      <c r="A209" s="77">
        <f t="shared" si="16"/>
        <v>16</v>
      </c>
      <c r="B209" s="72">
        <v>742811120</v>
      </c>
      <c r="C209" s="37" t="s">
        <v>196</v>
      </c>
      <c r="D209" s="38" t="s">
        <v>197</v>
      </c>
      <c r="E209" s="39">
        <v>1</v>
      </c>
      <c r="F209" s="40" t="s">
        <v>5</v>
      </c>
      <c r="G209" s="41"/>
      <c r="H209" s="42">
        <f t="shared" si="15"/>
        <v>0</v>
      </c>
      <c r="I209" s="42"/>
    </row>
    <row r="210" spans="1:9" s="4" customFormat="1" ht="22.5" customHeight="1" x14ac:dyDescent="0.2">
      <c r="A210" s="77">
        <f t="shared" si="16"/>
        <v>17</v>
      </c>
      <c r="B210" s="72">
        <v>742891220</v>
      </c>
      <c r="C210" s="37" t="s">
        <v>187</v>
      </c>
      <c r="D210" s="38" t="s">
        <v>186</v>
      </c>
      <c r="E210" s="39">
        <v>3</v>
      </c>
      <c r="F210" s="40" t="s">
        <v>5</v>
      </c>
      <c r="G210" s="41"/>
      <c r="H210" s="42">
        <f t="shared" si="15"/>
        <v>0</v>
      </c>
      <c r="I210" s="42"/>
    </row>
    <row r="211" spans="1:9" s="4" customFormat="1" ht="22.5" customHeight="1" x14ac:dyDescent="0.2">
      <c r="A211" s="77">
        <f t="shared" si="16"/>
        <v>18</v>
      </c>
      <c r="B211" s="72">
        <v>742891210</v>
      </c>
      <c r="C211" s="37" t="s">
        <v>187</v>
      </c>
      <c r="D211" s="38" t="s">
        <v>198</v>
      </c>
      <c r="E211" s="39">
        <v>2</v>
      </c>
      <c r="F211" s="40" t="s">
        <v>5</v>
      </c>
      <c r="G211" s="41"/>
      <c r="H211" s="42">
        <f t="shared" si="15"/>
        <v>0</v>
      </c>
      <c r="I211" s="42"/>
    </row>
    <row r="212" spans="1:9" s="4" customFormat="1" ht="22.5" customHeight="1" x14ac:dyDescent="0.2">
      <c r="A212" s="77">
        <f t="shared" si="16"/>
        <v>19</v>
      </c>
      <c r="B212" s="72">
        <v>742891120</v>
      </c>
      <c r="C212" s="37" t="s">
        <v>188</v>
      </c>
      <c r="D212" s="38" t="s">
        <v>186</v>
      </c>
      <c r="E212" s="39">
        <v>3</v>
      </c>
      <c r="F212" s="40" t="s">
        <v>5</v>
      </c>
      <c r="G212" s="41"/>
      <c r="H212" s="42">
        <f t="shared" si="15"/>
        <v>0</v>
      </c>
      <c r="I212" s="42"/>
    </row>
    <row r="213" spans="1:9" s="4" customFormat="1" ht="22.5" customHeight="1" x14ac:dyDescent="0.2">
      <c r="A213" s="77">
        <f t="shared" si="16"/>
        <v>20</v>
      </c>
      <c r="B213" s="72">
        <v>742891110</v>
      </c>
      <c r="C213" s="37" t="s">
        <v>188</v>
      </c>
      <c r="D213" s="38" t="s">
        <v>198</v>
      </c>
      <c r="E213" s="39">
        <v>2</v>
      </c>
      <c r="F213" s="40" t="s">
        <v>5</v>
      </c>
      <c r="G213" s="41"/>
      <c r="H213" s="42">
        <f t="shared" si="15"/>
        <v>0</v>
      </c>
      <c r="I213" s="42"/>
    </row>
    <row r="214" spans="1:9" x14ac:dyDescent="0.2">
      <c r="A214" s="64"/>
      <c r="B214" s="64"/>
      <c r="C214" s="54" t="s">
        <v>213</v>
      </c>
      <c r="D214" s="55"/>
      <c r="E214" s="56"/>
      <c r="F214" s="57"/>
      <c r="G214" s="55"/>
      <c r="H214" s="55"/>
      <c r="I214" s="58"/>
    </row>
    <row r="215" spans="1:9" s="4" customFormat="1" ht="22.5" customHeight="1" x14ac:dyDescent="0.2">
      <c r="A215" s="77">
        <f>A213+1</f>
        <v>21</v>
      </c>
      <c r="B215" s="72">
        <v>742811110</v>
      </c>
      <c r="C215" s="37" t="s">
        <v>196</v>
      </c>
      <c r="D215" s="38" t="s">
        <v>195</v>
      </c>
      <c r="E215" s="39">
        <v>34</v>
      </c>
      <c r="F215" s="40" t="s">
        <v>5</v>
      </c>
      <c r="G215" s="41"/>
      <c r="H215" s="42">
        <f>IF(F215="%",E215*G215/100,E215*G215)</f>
        <v>0</v>
      </c>
      <c r="I215" s="42"/>
    </row>
    <row r="216" spans="1:9" s="4" customFormat="1" ht="22.5" customHeight="1" x14ac:dyDescent="0.2">
      <c r="A216" s="77">
        <f>A215+1</f>
        <v>22</v>
      </c>
      <c r="B216" s="72">
        <v>747131520</v>
      </c>
      <c r="C216" s="37" t="s">
        <v>214</v>
      </c>
      <c r="D216" s="38" t="s">
        <v>215</v>
      </c>
      <c r="E216" s="39">
        <v>1</v>
      </c>
      <c r="F216" s="40" t="s">
        <v>5</v>
      </c>
      <c r="G216" s="41"/>
      <c r="H216" s="42">
        <f>IF(F216="%",E216*G216/100,E216*G216)</f>
        <v>0</v>
      </c>
      <c r="I216" s="42"/>
    </row>
    <row r="217" spans="1:9" s="4" customFormat="1" ht="12.75" customHeight="1" x14ac:dyDescent="0.2">
      <c r="A217" s="72"/>
      <c r="B217" s="72"/>
      <c r="C217" s="54" t="s">
        <v>191</v>
      </c>
      <c r="D217" s="38"/>
      <c r="E217" s="39"/>
      <c r="F217" s="40"/>
      <c r="G217" s="47"/>
      <c r="H217" s="42"/>
      <c r="I217" s="42"/>
    </row>
    <row r="218" spans="1:9" s="4" customFormat="1" ht="22.5" customHeight="1" x14ac:dyDescent="0.2">
      <c r="A218" s="77">
        <f>A216+1</f>
        <v>23</v>
      </c>
      <c r="B218" s="72">
        <v>743611121</v>
      </c>
      <c r="C218" s="37" t="s">
        <v>200</v>
      </c>
      <c r="D218" s="38" t="s">
        <v>201</v>
      </c>
      <c r="E218" s="39">
        <v>2</v>
      </c>
      <c r="F218" s="40" t="s">
        <v>7</v>
      </c>
      <c r="G218" s="41"/>
      <c r="H218" s="42">
        <f>IF(F218="%",E218*G218/100,E218*G218)</f>
        <v>0</v>
      </c>
      <c r="I218" s="42"/>
    </row>
    <row r="219" spans="1:9" s="4" customFormat="1" ht="22.5" customHeight="1" x14ac:dyDescent="0.2">
      <c r="A219" s="77">
        <f>A218+1</f>
        <v>24</v>
      </c>
      <c r="B219" s="72">
        <v>742811320</v>
      </c>
      <c r="C219" s="37" t="s">
        <v>203</v>
      </c>
      <c r="D219" s="38"/>
      <c r="E219" s="39">
        <v>1</v>
      </c>
      <c r="F219" s="40" t="s">
        <v>5</v>
      </c>
      <c r="G219" s="41"/>
      <c r="H219" s="42">
        <f>IF(F219="%",E219*G219/100,E219*G219)</f>
        <v>0</v>
      </c>
      <c r="I219" s="42"/>
    </row>
    <row r="220" spans="1:9" s="4" customFormat="1" ht="22.5" customHeight="1" x14ac:dyDescent="0.2">
      <c r="A220" s="77">
        <f>A219+1</f>
        <v>25</v>
      </c>
      <c r="B220" s="72">
        <v>743611121</v>
      </c>
      <c r="C220" s="37" t="s">
        <v>202</v>
      </c>
      <c r="D220" s="38"/>
      <c r="E220" s="39">
        <v>3</v>
      </c>
      <c r="F220" s="40" t="s">
        <v>5</v>
      </c>
      <c r="G220" s="41"/>
      <c r="H220" s="42">
        <f>IF(F220="%",E220*G220/100,E220*G220)</f>
        <v>0</v>
      </c>
      <c r="I220" s="42"/>
    </row>
    <row r="221" spans="1:9" s="4" customFormat="1" ht="22.5" customHeight="1" x14ac:dyDescent="0.2">
      <c r="A221" s="60"/>
      <c r="B221" s="60"/>
      <c r="C221" s="46" t="s">
        <v>41</v>
      </c>
      <c r="D221" s="61"/>
      <c r="E221" s="39"/>
      <c r="F221" s="40"/>
      <c r="G221" s="47"/>
      <c r="H221" s="48">
        <f>SUM(H192:H220)</f>
        <v>0</v>
      </c>
      <c r="I221" s="42"/>
    </row>
    <row r="222" spans="1:9" s="4" customFormat="1" ht="11.25" customHeight="1" x14ac:dyDescent="0.2">
      <c r="A222" s="45"/>
      <c r="B222" s="45"/>
      <c r="C222" s="37"/>
      <c r="D222" s="38"/>
      <c r="E222" s="39"/>
      <c r="F222" s="40"/>
      <c r="G222" s="47"/>
      <c r="H222" s="42"/>
      <c r="I222" s="42"/>
    </row>
    <row r="223" spans="1:9" s="4" customFormat="1" ht="22.5" customHeight="1" x14ac:dyDescent="0.2">
      <c r="A223" s="70">
        <v>6</v>
      </c>
      <c r="B223" s="45"/>
      <c r="C223" s="54" t="s">
        <v>206</v>
      </c>
      <c r="D223" s="38"/>
      <c r="E223" s="56"/>
      <c r="F223" s="57"/>
      <c r="G223" s="47"/>
      <c r="H223" s="74"/>
      <c r="I223" s="42"/>
    </row>
    <row r="224" spans="1:9" s="4" customFormat="1" ht="22.5" customHeight="1" x14ac:dyDescent="0.2">
      <c r="A224" s="78">
        <v>1</v>
      </c>
      <c r="B224" s="72">
        <v>971042241</v>
      </c>
      <c r="C224" s="37" t="s">
        <v>204</v>
      </c>
      <c r="D224" s="43" t="s">
        <v>205</v>
      </c>
      <c r="E224" s="39">
        <v>2</v>
      </c>
      <c r="F224" s="40" t="s">
        <v>5</v>
      </c>
      <c r="G224" s="41"/>
      <c r="H224" s="42">
        <f>IF(F224="%",E224*G224/100,E224*G224)</f>
        <v>0</v>
      </c>
      <c r="I224" s="42"/>
    </row>
    <row r="225" spans="1:9" s="4" customFormat="1" ht="22.5" customHeight="1" x14ac:dyDescent="0.2">
      <c r="A225" s="78">
        <f>A224+1</f>
        <v>2</v>
      </c>
      <c r="B225" s="45" t="s">
        <v>207</v>
      </c>
      <c r="C225" s="37" t="s">
        <v>42</v>
      </c>
      <c r="D225" s="38"/>
      <c r="E225" s="39">
        <v>20</v>
      </c>
      <c r="F225" s="40" t="s">
        <v>8</v>
      </c>
      <c r="G225" s="41"/>
      <c r="H225" s="42">
        <f>IF(F225="%",E225*G225/100,E225*G225)</f>
        <v>0</v>
      </c>
      <c r="I225" s="42"/>
    </row>
    <row r="226" spans="1:9" s="4" customFormat="1" ht="22.5" customHeight="1" x14ac:dyDescent="0.2">
      <c r="A226" s="45"/>
      <c r="B226" s="45"/>
      <c r="C226" s="46" t="s">
        <v>41</v>
      </c>
      <c r="D226" s="40"/>
      <c r="E226" s="39"/>
      <c r="F226" s="40"/>
      <c r="G226" s="47"/>
      <c r="H226" s="48">
        <f>SUM(H224:H225)</f>
        <v>0</v>
      </c>
      <c r="I226" s="42"/>
    </row>
    <row r="227" spans="1:9" s="4" customFormat="1" ht="11.25" customHeight="1" x14ac:dyDescent="0.2">
      <c r="A227" s="45"/>
      <c r="B227" s="45"/>
      <c r="C227" s="37"/>
      <c r="D227" s="38"/>
      <c r="E227" s="39"/>
      <c r="F227" s="40"/>
      <c r="G227" s="47"/>
      <c r="H227" s="42"/>
      <c r="I227" s="42"/>
    </row>
    <row r="228" spans="1:9" s="4" customFormat="1" ht="22.5" customHeight="1" x14ac:dyDescent="0.2">
      <c r="A228" s="45"/>
      <c r="B228" s="45"/>
      <c r="C228" s="26" t="s">
        <v>18</v>
      </c>
      <c r="D228" s="40"/>
      <c r="E228" s="39"/>
      <c r="F228" s="40"/>
      <c r="G228" s="47"/>
      <c r="H228" s="51">
        <f>SUM(H226,H221,H188,H181,H161,H157)</f>
        <v>0</v>
      </c>
      <c r="I228" s="42"/>
    </row>
    <row r="229" spans="1:9" s="4" customFormat="1" ht="22.5" customHeight="1" x14ac:dyDescent="0.2">
      <c r="A229" s="45"/>
      <c r="B229" s="45"/>
      <c r="C229" s="26"/>
      <c r="D229" s="40"/>
      <c r="E229" s="39"/>
      <c r="F229" s="40"/>
      <c r="G229" s="47"/>
      <c r="H229" s="74"/>
      <c r="I229" s="42"/>
    </row>
    <row r="230" spans="1:9" s="4" customFormat="1" ht="11.25" customHeight="1" x14ac:dyDescent="0.2">
      <c r="A230" s="79">
        <v>4</v>
      </c>
      <c r="B230" s="45"/>
      <c r="C230" s="80" t="s">
        <v>129</v>
      </c>
      <c r="D230" s="38"/>
      <c r="E230" s="55"/>
      <c r="F230" s="81"/>
      <c r="G230" s="82"/>
      <c r="H230" s="83"/>
      <c r="I230" s="84"/>
    </row>
    <row r="231" spans="1:9" s="4" customFormat="1" ht="11.25" customHeight="1" x14ac:dyDescent="0.2">
      <c r="A231" s="45"/>
      <c r="B231" s="45"/>
      <c r="C231" s="37"/>
      <c r="D231" s="38"/>
      <c r="E231" s="39"/>
      <c r="F231" s="40"/>
      <c r="G231" s="47"/>
      <c r="H231" s="42"/>
      <c r="I231" s="42"/>
    </row>
    <row r="232" spans="1:9" s="4" customFormat="1" ht="22.5" customHeight="1" x14ac:dyDescent="0.2">
      <c r="A232" s="85">
        <v>1</v>
      </c>
      <c r="B232" s="45"/>
      <c r="C232" s="86" t="s">
        <v>46</v>
      </c>
      <c r="D232" s="38"/>
      <c r="E232" s="87">
        <v>1</v>
      </c>
      <c r="F232" s="88" t="s">
        <v>237</v>
      </c>
      <c r="G232" s="41"/>
      <c r="H232" s="84">
        <f>IF(F232="%",E232*G232/100,E232*G232)</f>
        <v>0</v>
      </c>
      <c r="I232" s="84"/>
    </row>
    <row r="233" spans="1:9" s="4" customFormat="1" ht="22.5" customHeight="1" x14ac:dyDescent="0.2">
      <c r="A233" s="85">
        <f>1+A232</f>
        <v>2</v>
      </c>
      <c r="B233" s="45"/>
      <c r="C233" s="86" t="s">
        <v>130</v>
      </c>
      <c r="D233" s="38"/>
      <c r="E233" s="87">
        <v>1</v>
      </c>
      <c r="F233" s="88" t="s">
        <v>237</v>
      </c>
      <c r="G233" s="41"/>
      <c r="H233" s="84">
        <f>IF(F233="%",E233*G233/100,E233*G233)</f>
        <v>0</v>
      </c>
      <c r="I233" s="84"/>
    </row>
    <row r="234" spans="1:9" s="4" customFormat="1" ht="22.5" customHeight="1" x14ac:dyDescent="0.2">
      <c r="A234" s="45"/>
      <c r="B234" s="45"/>
      <c r="C234" s="89" t="s">
        <v>18</v>
      </c>
      <c r="D234" s="38"/>
      <c r="E234" s="87"/>
      <c r="F234" s="88"/>
      <c r="G234" s="82"/>
      <c r="H234" s="90">
        <f>SUM(H232:H233)</f>
        <v>0</v>
      </c>
      <c r="I234" s="84"/>
    </row>
    <row r="235" spans="1:9" s="4" customFormat="1" ht="22.5" customHeight="1" x14ac:dyDescent="0.2">
      <c r="A235" s="91" t="s">
        <v>236</v>
      </c>
      <c r="B235" s="92"/>
      <c r="C235" s="93"/>
      <c r="D235" s="94"/>
      <c r="E235" s="95"/>
      <c r="F235" s="96"/>
      <c r="G235" s="97"/>
      <c r="H235" s="98">
        <f>H59+H150+H228+H234</f>
        <v>0</v>
      </c>
      <c r="I235" s="99"/>
    </row>
    <row r="236" spans="1:9" s="4" customFormat="1" ht="22.5" customHeight="1" x14ac:dyDescent="0.2">
      <c r="A236" s="3"/>
      <c r="B236" s="3"/>
      <c r="C236" s="16"/>
      <c r="D236" s="5"/>
      <c r="E236" s="11"/>
      <c r="F236" s="12"/>
      <c r="G236" s="13"/>
      <c r="H236" s="14"/>
      <c r="I236" s="15"/>
    </row>
  </sheetData>
  <printOptions horizontalCentered="1" gridLines="1"/>
  <pageMargins left="0.51181102362204722" right="0.39370078740157483" top="0.78740157480314965" bottom="0.78740157480314965" header="0.19685039370078741" footer="0.19685039370078741"/>
  <pageSetup paperSize="9" orientation="landscape" r:id="rId1"/>
  <headerFooter>
    <oddHeader>&amp;LIng. Martin Kameník&amp;C
&amp;"Arial,Tučné"&amp;12POLOŽKOVÝ SOUPIS PRACÍ&amp;RHradecká 412, Hradec Králové</oddHeader>
    <oddFooter xml:space="preserve">&amp;LVD Josefův Důl,
rekonstrukce domku průsakoměrných šachet pod hlavní hrází
PS 03 – Rekonstrukce elektroinstalace&amp;C&amp;P / &amp;N&amp;R
DSJ
</oddFooter>
  </headerFooter>
  <rowBreaks count="6" manualBreakCount="6">
    <brk id="60" max="16383" man="1"/>
    <brk id="82" max="16383" man="1"/>
    <brk id="96" max="16383" man="1"/>
    <brk id="151" max="16383" man="1"/>
    <brk id="195" max="16383" man="1"/>
    <brk id="2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VD J_Důl - PS03_Položky</vt:lpstr>
      <vt:lpstr>'VD J_Důl - PS03_Položky'!Názvy_tisku</vt:lpstr>
      <vt:lpstr>'VD J_Důl - PS03_Položky'!Oblast_tisku</vt:lpstr>
    </vt:vector>
  </TitlesOfParts>
  <Company>MAREX SERVIS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 Kameník</dc:creator>
  <cp:lastModifiedBy>Marcel Chmelík</cp:lastModifiedBy>
  <cp:lastPrinted>2024-01-31T08:32:19Z</cp:lastPrinted>
  <dcterms:created xsi:type="dcterms:W3CDTF">2013-01-23T13:56:58Z</dcterms:created>
  <dcterms:modified xsi:type="dcterms:W3CDTF">2024-01-31T08:32:32Z</dcterms:modified>
</cp:coreProperties>
</file>